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Thomas Gazzera\Analisi codici da utilizzare\"/>
    </mc:Choice>
  </mc:AlternateContent>
  <xr:revisionPtr revIDLastSave="0" documentId="13_ncr:1_{68BA84B3-8DD2-4830-94FF-9B39D1279DF7}" xr6:coauthVersionLast="47" xr6:coauthVersionMax="47" xr10:uidLastSave="{00000000-0000-0000-0000-000000000000}"/>
  <bookViews>
    <workbookView xWindow="-108" yWindow="-108" windowWidth="23256" windowHeight="12576" activeTab="6" xr2:uid="{2FBEE941-C749-478A-ACAE-3B8C49B04E98}"/>
  </bookViews>
  <sheets>
    <sheet name="wk 40" sheetId="2" r:id="rId1"/>
    <sheet name="wk 41" sheetId="3" r:id="rId2"/>
    <sheet name="wk 42" sheetId="4" r:id="rId3"/>
    <sheet name="wk 43" sheetId="5" r:id="rId4"/>
    <sheet name="wk 44" sheetId="6" r:id="rId5"/>
    <sheet name="wk 45" sheetId="1" r:id="rId6"/>
    <sheet name="TOTALE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" i="4" l="1"/>
  <c r="U14" i="1"/>
  <c r="U13" i="1"/>
  <c r="U12" i="1"/>
  <c r="U11" i="1"/>
  <c r="U10" i="1"/>
  <c r="U9" i="1"/>
  <c r="U8" i="1"/>
  <c r="U7" i="1"/>
  <c r="U6" i="1"/>
  <c r="U5" i="1"/>
  <c r="U4" i="1"/>
  <c r="U3" i="1"/>
  <c r="U14" i="6"/>
  <c r="U13" i="6"/>
  <c r="U12" i="6"/>
  <c r="U11" i="6"/>
  <c r="U10" i="6"/>
  <c r="U9" i="6"/>
  <c r="U8" i="6"/>
  <c r="U7" i="6"/>
  <c r="U6" i="6"/>
  <c r="U5" i="6"/>
  <c r="U4" i="6"/>
  <c r="U3" i="6"/>
  <c r="T3" i="6"/>
  <c r="T3" i="5"/>
  <c r="T3" i="4"/>
  <c r="U14" i="5"/>
  <c r="U13" i="5"/>
  <c r="U12" i="5"/>
  <c r="U11" i="5"/>
  <c r="U10" i="5"/>
  <c r="U9" i="5"/>
  <c r="U8" i="5"/>
  <c r="U7" i="5"/>
  <c r="U6" i="5"/>
  <c r="U5" i="5"/>
  <c r="U4" i="5"/>
  <c r="U3" i="5"/>
  <c r="U14" i="4"/>
  <c r="U13" i="4"/>
  <c r="U12" i="4"/>
  <c r="U11" i="4"/>
  <c r="U10" i="4"/>
  <c r="U9" i="4"/>
  <c r="U8" i="4"/>
  <c r="U7" i="4"/>
  <c r="U6" i="4"/>
  <c r="U5" i="4"/>
  <c r="U3" i="4"/>
  <c r="T4" i="2"/>
  <c r="T5" i="2"/>
  <c r="T6" i="2"/>
  <c r="T7" i="2"/>
  <c r="T8" i="2"/>
  <c r="T9" i="2"/>
  <c r="T10" i="2"/>
  <c r="T11" i="2"/>
  <c r="T12" i="2"/>
  <c r="T13" i="2"/>
  <c r="T14" i="2"/>
  <c r="T3" i="2"/>
  <c r="T4" i="3"/>
  <c r="T5" i="3"/>
  <c r="T6" i="3"/>
  <c r="T7" i="3"/>
  <c r="T8" i="3"/>
  <c r="T9" i="3"/>
  <c r="T10" i="3"/>
  <c r="T11" i="3"/>
  <c r="T12" i="3"/>
  <c r="T13" i="3"/>
  <c r="T14" i="3"/>
  <c r="T3" i="3"/>
  <c r="U14" i="3"/>
  <c r="U13" i="3"/>
  <c r="U12" i="3"/>
  <c r="U11" i="3"/>
  <c r="U10" i="3"/>
  <c r="U9" i="3"/>
  <c r="U8" i="3"/>
  <c r="U7" i="3"/>
  <c r="U6" i="3"/>
  <c r="U5" i="3"/>
  <c r="U4" i="3"/>
  <c r="U3" i="3"/>
  <c r="U4" i="2"/>
  <c r="U5" i="2"/>
  <c r="U6" i="2"/>
  <c r="U7" i="2"/>
  <c r="U8" i="2"/>
  <c r="U9" i="2"/>
  <c r="U10" i="2"/>
  <c r="U11" i="2"/>
  <c r="U12" i="2"/>
  <c r="U13" i="2"/>
  <c r="U14" i="2"/>
  <c r="U3" i="2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25" i="7"/>
  <c r="D25" i="7"/>
  <c r="E25" i="7"/>
  <c r="F25" i="7"/>
  <c r="I25" i="7"/>
  <c r="G25" i="7"/>
  <c r="H25" i="7"/>
  <c r="D26" i="7"/>
  <c r="E26" i="7"/>
  <c r="F26" i="7"/>
  <c r="G26" i="7"/>
  <c r="H26" i="7"/>
  <c r="I26" i="7"/>
  <c r="D27" i="7"/>
  <c r="I27" i="7"/>
  <c r="E27" i="7"/>
  <c r="F27" i="7"/>
  <c r="G27" i="7"/>
  <c r="H27" i="7"/>
  <c r="D28" i="7"/>
  <c r="E28" i="7"/>
  <c r="F28" i="7"/>
  <c r="I28" i="7"/>
  <c r="G28" i="7"/>
  <c r="H28" i="7"/>
  <c r="D29" i="7"/>
  <c r="E29" i="7"/>
  <c r="I29" i="7"/>
  <c r="F29" i="7"/>
  <c r="G29" i="7"/>
  <c r="H29" i="7"/>
  <c r="D30" i="7"/>
  <c r="I30" i="7"/>
  <c r="E30" i="7"/>
  <c r="F30" i="7"/>
  <c r="G30" i="7"/>
  <c r="H30" i="7"/>
  <c r="D31" i="7"/>
  <c r="E31" i="7"/>
  <c r="F31" i="7"/>
  <c r="G31" i="7"/>
  <c r="H31" i="7"/>
  <c r="D32" i="7"/>
  <c r="E32" i="7"/>
  <c r="F32" i="7"/>
  <c r="G32" i="7"/>
  <c r="H32" i="7"/>
  <c r="D33" i="7"/>
  <c r="E33" i="7"/>
  <c r="F33" i="7"/>
  <c r="G33" i="7"/>
  <c r="H33" i="7"/>
  <c r="D34" i="7"/>
  <c r="E34" i="7"/>
  <c r="F34" i="7"/>
  <c r="G34" i="7"/>
  <c r="H34" i="7"/>
  <c r="D35" i="7"/>
  <c r="E35" i="7"/>
  <c r="F35" i="7"/>
  <c r="G35" i="7"/>
  <c r="H35" i="7"/>
  <c r="D36" i="7"/>
  <c r="E36" i="7"/>
  <c r="F36" i="7"/>
  <c r="G36" i="7"/>
  <c r="H36" i="7"/>
  <c r="D37" i="7"/>
  <c r="E37" i="7"/>
  <c r="F37" i="7"/>
  <c r="G37" i="7"/>
  <c r="H37" i="7"/>
  <c r="D38" i="7"/>
  <c r="I38" i="7"/>
  <c r="E38" i="7"/>
  <c r="F38" i="7"/>
  <c r="G38" i="7"/>
  <c r="H38" i="7"/>
  <c r="D39" i="7"/>
  <c r="E39" i="7"/>
  <c r="F39" i="7"/>
  <c r="G39" i="7"/>
  <c r="H39" i="7"/>
  <c r="D40" i="7"/>
  <c r="E40" i="7"/>
  <c r="F40" i="7"/>
  <c r="I40" i="7"/>
  <c r="G40" i="7"/>
  <c r="H40" i="7"/>
  <c r="D41" i="7"/>
  <c r="E41" i="7"/>
  <c r="F41" i="7"/>
  <c r="G41" i="7"/>
  <c r="H41" i="7"/>
  <c r="D42" i="7"/>
  <c r="I42" i="7"/>
  <c r="E42" i="7"/>
  <c r="F42" i="7"/>
  <c r="G42" i="7"/>
  <c r="H42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25" i="7"/>
  <c r="I37" i="7"/>
  <c r="I36" i="7"/>
  <c r="I34" i="7"/>
  <c r="I32" i="7"/>
  <c r="I33" i="7"/>
  <c r="I39" i="7"/>
  <c r="I31" i="7"/>
  <c r="I41" i="7"/>
  <c r="I35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3" i="7"/>
  <c r="G15" i="3"/>
  <c r="H15" i="3"/>
  <c r="I15" i="3"/>
  <c r="J15" i="3"/>
  <c r="K15" i="3"/>
  <c r="L15" i="3"/>
  <c r="M15" i="3"/>
  <c r="N15" i="3"/>
  <c r="O15" i="3"/>
  <c r="P15" i="3"/>
  <c r="Q15" i="3"/>
  <c r="R15" i="3"/>
  <c r="G16" i="3"/>
  <c r="H16" i="3"/>
  <c r="I16" i="3"/>
  <c r="J16" i="3"/>
  <c r="K16" i="3"/>
  <c r="L16" i="3"/>
  <c r="M16" i="3"/>
  <c r="N16" i="3"/>
  <c r="O16" i="3"/>
  <c r="P16" i="3"/>
  <c r="Q16" i="3"/>
  <c r="R16" i="3"/>
  <c r="G17" i="3"/>
  <c r="H17" i="3"/>
  <c r="I17" i="3"/>
  <c r="J17" i="3"/>
  <c r="K17" i="3"/>
  <c r="L17" i="3"/>
  <c r="M17" i="3"/>
  <c r="N17" i="3"/>
  <c r="O17" i="3"/>
  <c r="P17" i="3"/>
  <c r="Q17" i="3"/>
  <c r="R17" i="3"/>
  <c r="G18" i="3"/>
  <c r="H18" i="3"/>
  <c r="I18" i="3"/>
  <c r="J18" i="3"/>
  <c r="K18" i="3"/>
  <c r="L18" i="3"/>
  <c r="M18" i="3"/>
  <c r="N18" i="3"/>
  <c r="O18" i="3"/>
  <c r="P18" i="3"/>
  <c r="Q18" i="3"/>
  <c r="R18" i="3"/>
  <c r="G19" i="3"/>
  <c r="H19" i="3"/>
  <c r="I19" i="3"/>
  <c r="J19" i="3"/>
  <c r="K19" i="3"/>
  <c r="L19" i="3"/>
  <c r="M19" i="3"/>
  <c r="N19" i="3"/>
  <c r="O19" i="3"/>
  <c r="P19" i="3"/>
  <c r="Q19" i="3"/>
  <c r="R19" i="3"/>
  <c r="G20" i="3"/>
  <c r="H20" i="3"/>
  <c r="I20" i="3"/>
  <c r="J20" i="3"/>
  <c r="K20" i="3"/>
  <c r="L20" i="3"/>
  <c r="M20" i="3"/>
  <c r="N20" i="3"/>
  <c r="O20" i="3"/>
  <c r="P20" i="3"/>
  <c r="Q20" i="3"/>
  <c r="R20" i="3"/>
  <c r="G15" i="4"/>
  <c r="H15" i="4"/>
  <c r="I15" i="4"/>
  <c r="J15" i="4"/>
  <c r="K15" i="4"/>
  <c r="L15" i="4"/>
  <c r="M15" i="4"/>
  <c r="N15" i="4"/>
  <c r="O15" i="4"/>
  <c r="P15" i="4"/>
  <c r="Q15" i="4"/>
  <c r="R15" i="4"/>
  <c r="G16" i="4"/>
  <c r="H16" i="4"/>
  <c r="I16" i="4"/>
  <c r="J16" i="4"/>
  <c r="K16" i="4"/>
  <c r="L16" i="4"/>
  <c r="M16" i="4"/>
  <c r="N16" i="4"/>
  <c r="O16" i="4"/>
  <c r="P16" i="4"/>
  <c r="Q16" i="4"/>
  <c r="R16" i="4"/>
  <c r="G17" i="4"/>
  <c r="H17" i="4"/>
  <c r="I17" i="4"/>
  <c r="J17" i="4"/>
  <c r="K17" i="4"/>
  <c r="L17" i="4"/>
  <c r="M17" i="4"/>
  <c r="N17" i="4"/>
  <c r="O17" i="4"/>
  <c r="P17" i="4"/>
  <c r="Q17" i="4"/>
  <c r="R17" i="4"/>
  <c r="G18" i="4"/>
  <c r="H18" i="4"/>
  <c r="I18" i="4"/>
  <c r="J18" i="4"/>
  <c r="K18" i="4"/>
  <c r="L18" i="4"/>
  <c r="M18" i="4"/>
  <c r="N18" i="4"/>
  <c r="O18" i="4"/>
  <c r="P18" i="4"/>
  <c r="Q18" i="4"/>
  <c r="R18" i="4"/>
  <c r="G19" i="4"/>
  <c r="H19" i="4"/>
  <c r="I19" i="4"/>
  <c r="J19" i="4"/>
  <c r="K19" i="4"/>
  <c r="L19" i="4"/>
  <c r="M19" i="4"/>
  <c r="N19" i="4"/>
  <c r="O19" i="4"/>
  <c r="P19" i="4"/>
  <c r="Q19" i="4"/>
  <c r="R19" i="4"/>
  <c r="G20" i="4"/>
  <c r="H20" i="4"/>
  <c r="I20" i="4"/>
  <c r="J20" i="4"/>
  <c r="K20" i="4"/>
  <c r="L20" i="4"/>
  <c r="M20" i="4"/>
  <c r="N20" i="4"/>
  <c r="O20" i="4"/>
  <c r="P20" i="4"/>
  <c r="Q20" i="4"/>
  <c r="R20" i="4"/>
  <c r="G15" i="5"/>
  <c r="H15" i="5"/>
  <c r="I15" i="5"/>
  <c r="J15" i="5"/>
  <c r="K15" i="5"/>
  <c r="L15" i="5"/>
  <c r="M15" i="5"/>
  <c r="N15" i="5"/>
  <c r="O15" i="5"/>
  <c r="P15" i="5"/>
  <c r="Q15" i="5"/>
  <c r="R15" i="5"/>
  <c r="G16" i="5"/>
  <c r="H16" i="5"/>
  <c r="I16" i="5"/>
  <c r="J16" i="5"/>
  <c r="K16" i="5"/>
  <c r="L16" i="5"/>
  <c r="M16" i="5"/>
  <c r="N16" i="5"/>
  <c r="O16" i="5"/>
  <c r="P16" i="5"/>
  <c r="Q16" i="5"/>
  <c r="R16" i="5"/>
  <c r="G17" i="5"/>
  <c r="H17" i="5"/>
  <c r="I17" i="5"/>
  <c r="J17" i="5"/>
  <c r="K17" i="5"/>
  <c r="L17" i="5"/>
  <c r="M17" i="5"/>
  <c r="N17" i="5"/>
  <c r="O17" i="5"/>
  <c r="P17" i="5"/>
  <c r="Q17" i="5"/>
  <c r="R17" i="5"/>
  <c r="G18" i="5"/>
  <c r="H18" i="5"/>
  <c r="I18" i="5"/>
  <c r="J18" i="5"/>
  <c r="K18" i="5"/>
  <c r="T18" i="5" s="1"/>
  <c r="L18" i="5"/>
  <c r="M18" i="5"/>
  <c r="N18" i="5"/>
  <c r="O18" i="5"/>
  <c r="P18" i="5"/>
  <c r="Q18" i="5"/>
  <c r="R18" i="5"/>
  <c r="G19" i="5"/>
  <c r="H19" i="5"/>
  <c r="I19" i="5"/>
  <c r="J19" i="5"/>
  <c r="K19" i="5"/>
  <c r="L19" i="5"/>
  <c r="M19" i="5"/>
  <c r="N19" i="5"/>
  <c r="O19" i="5"/>
  <c r="P19" i="5"/>
  <c r="Q19" i="5"/>
  <c r="R19" i="5"/>
  <c r="G20" i="5"/>
  <c r="H20" i="5"/>
  <c r="I20" i="5"/>
  <c r="J20" i="5"/>
  <c r="K20" i="5"/>
  <c r="T20" i="5" s="1"/>
  <c r="L20" i="5"/>
  <c r="M20" i="5"/>
  <c r="N20" i="5"/>
  <c r="O20" i="5"/>
  <c r="P20" i="5"/>
  <c r="Q20" i="5"/>
  <c r="R20" i="5"/>
  <c r="G15" i="6"/>
  <c r="H15" i="6"/>
  <c r="I15" i="6"/>
  <c r="J15" i="6"/>
  <c r="K15" i="6"/>
  <c r="L15" i="6"/>
  <c r="M15" i="6"/>
  <c r="N15" i="6"/>
  <c r="O15" i="6"/>
  <c r="P15" i="6"/>
  <c r="Q15" i="6"/>
  <c r="R15" i="6"/>
  <c r="G16" i="6"/>
  <c r="H16" i="6"/>
  <c r="I16" i="6"/>
  <c r="J16" i="6"/>
  <c r="K16" i="6"/>
  <c r="T16" i="6" s="1"/>
  <c r="L16" i="6"/>
  <c r="M16" i="6"/>
  <c r="N16" i="6"/>
  <c r="O16" i="6"/>
  <c r="P16" i="6"/>
  <c r="Q16" i="6"/>
  <c r="R16" i="6"/>
  <c r="G17" i="6"/>
  <c r="H17" i="6"/>
  <c r="I17" i="6"/>
  <c r="J17" i="6"/>
  <c r="K17" i="6"/>
  <c r="L17" i="6"/>
  <c r="M17" i="6"/>
  <c r="N17" i="6"/>
  <c r="O17" i="6"/>
  <c r="P17" i="6"/>
  <c r="Q17" i="6"/>
  <c r="R17" i="6"/>
  <c r="G18" i="6"/>
  <c r="H18" i="6"/>
  <c r="I18" i="6"/>
  <c r="J18" i="6"/>
  <c r="K18" i="6"/>
  <c r="L18" i="6"/>
  <c r="M18" i="6"/>
  <c r="N18" i="6"/>
  <c r="O18" i="6"/>
  <c r="P18" i="6"/>
  <c r="Q18" i="6"/>
  <c r="R18" i="6"/>
  <c r="G19" i="6"/>
  <c r="H19" i="6"/>
  <c r="I19" i="6"/>
  <c r="J19" i="6"/>
  <c r="K19" i="6"/>
  <c r="L19" i="6"/>
  <c r="M19" i="6"/>
  <c r="N19" i="6"/>
  <c r="O19" i="6"/>
  <c r="P19" i="6"/>
  <c r="Q19" i="6"/>
  <c r="R19" i="6"/>
  <c r="G20" i="6"/>
  <c r="H20" i="6"/>
  <c r="I20" i="6"/>
  <c r="J20" i="6"/>
  <c r="K20" i="6"/>
  <c r="T20" i="6" s="1"/>
  <c r="L20" i="6"/>
  <c r="M20" i="6"/>
  <c r="N20" i="6"/>
  <c r="O20" i="6"/>
  <c r="P20" i="6"/>
  <c r="Q20" i="6"/>
  <c r="R20" i="6"/>
  <c r="G15" i="1"/>
  <c r="H15" i="1"/>
  <c r="I15" i="1"/>
  <c r="J15" i="1"/>
  <c r="K15" i="1"/>
  <c r="L15" i="1"/>
  <c r="M15" i="1"/>
  <c r="N15" i="1"/>
  <c r="O15" i="1"/>
  <c r="P15" i="1"/>
  <c r="Q15" i="1"/>
  <c r="R15" i="1"/>
  <c r="G16" i="1"/>
  <c r="H16" i="1"/>
  <c r="I16" i="1"/>
  <c r="J16" i="1"/>
  <c r="K16" i="1"/>
  <c r="T16" i="1" s="1"/>
  <c r="L16" i="1"/>
  <c r="M16" i="1"/>
  <c r="N16" i="1"/>
  <c r="O16" i="1"/>
  <c r="P16" i="1"/>
  <c r="Q16" i="1"/>
  <c r="R16" i="1"/>
  <c r="G17" i="1"/>
  <c r="H17" i="1"/>
  <c r="I17" i="1"/>
  <c r="J17" i="1"/>
  <c r="K17" i="1"/>
  <c r="L17" i="1"/>
  <c r="M17" i="1"/>
  <c r="N17" i="1"/>
  <c r="O17" i="1"/>
  <c r="P17" i="1"/>
  <c r="Q17" i="1"/>
  <c r="R17" i="1"/>
  <c r="G18" i="1"/>
  <c r="H18" i="1"/>
  <c r="I18" i="1"/>
  <c r="J18" i="1"/>
  <c r="K18" i="1"/>
  <c r="T18" i="1" s="1"/>
  <c r="L18" i="1"/>
  <c r="M18" i="1"/>
  <c r="N18" i="1"/>
  <c r="O18" i="1"/>
  <c r="P18" i="1"/>
  <c r="Q18" i="1"/>
  <c r="R18" i="1"/>
  <c r="G19" i="1"/>
  <c r="H19" i="1"/>
  <c r="I19" i="1"/>
  <c r="J19" i="1"/>
  <c r="K19" i="1"/>
  <c r="L19" i="1"/>
  <c r="M19" i="1"/>
  <c r="N19" i="1"/>
  <c r="O19" i="1"/>
  <c r="P19" i="1"/>
  <c r="Q19" i="1"/>
  <c r="R19" i="1"/>
  <c r="G20" i="1"/>
  <c r="H20" i="1"/>
  <c r="I20" i="1"/>
  <c r="J20" i="1"/>
  <c r="K20" i="1"/>
  <c r="L20" i="1"/>
  <c r="M20" i="1"/>
  <c r="N20" i="1"/>
  <c r="O20" i="1"/>
  <c r="P20" i="1"/>
  <c r="Q20" i="1"/>
  <c r="R20" i="1"/>
  <c r="F20" i="1"/>
  <c r="U20" i="1" s="1"/>
  <c r="F19" i="1"/>
  <c r="F18" i="1"/>
  <c r="F17" i="1"/>
  <c r="F16" i="1"/>
  <c r="F15" i="1"/>
  <c r="F20" i="6"/>
  <c r="F19" i="6"/>
  <c r="F18" i="6"/>
  <c r="T18" i="6" s="1"/>
  <c r="F17" i="6"/>
  <c r="F16" i="6"/>
  <c r="F15" i="6"/>
  <c r="F20" i="5"/>
  <c r="F19" i="5"/>
  <c r="F18" i="5"/>
  <c r="F17" i="5"/>
  <c r="F16" i="5"/>
  <c r="U16" i="5" s="1"/>
  <c r="F15" i="5"/>
  <c r="F20" i="4"/>
  <c r="F19" i="4"/>
  <c r="F18" i="4"/>
  <c r="T18" i="4" s="1"/>
  <c r="F17" i="4"/>
  <c r="U17" i="4" s="1"/>
  <c r="F16" i="4"/>
  <c r="U16" i="4" s="1"/>
  <c r="F15" i="4"/>
  <c r="T15" i="4" s="1"/>
  <c r="F20" i="3"/>
  <c r="T20" i="3" s="1"/>
  <c r="F19" i="3"/>
  <c r="U19" i="3" s="1"/>
  <c r="F18" i="3"/>
  <c r="U18" i="3" s="1"/>
  <c r="F17" i="3"/>
  <c r="T17" i="3" s="1"/>
  <c r="F16" i="3"/>
  <c r="T16" i="3" s="1"/>
  <c r="F15" i="3"/>
  <c r="T15" i="3" s="1"/>
  <c r="G20" i="2"/>
  <c r="H20" i="2"/>
  <c r="I20" i="2"/>
  <c r="J20" i="2"/>
  <c r="K20" i="2"/>
  <c r="L20" i="2"/>
  <c r="M20" i="2"/>
  <c r="N20" i="2"/>
  <c r="O20" i="2"/>
  <c r="P20" i="2"/>
  <c r="Q20" i="2"/>
  <c r="R20" i="2"/>
  <c r="F20" i="2"/>
  <c r="G18" i="2"/>
  <c r="H18" i="2"/>
  <c r="I18" i="2"/>
  <c r="J18" i="2"/>
  <c r="K18" i="2"/>
  <c r="L18" i="2"/>
  <c r="M18" i="2"/>
  <c r="N18" i="2"/>
  <c r="O18" i="2"/>
  <c r="P18" i="2"/>
  <c r="Q18" i="2"/>
  <c r="R18" i="2"/>
  <c r="G19" i="2"/>
  <c r="H19" i="2"/>
  <c r="I19" i="2"/>
  <c r="J19" i="2"/>
  <c r="K19" i="2"/>
  <c r="L19" i="2"/>
  <c r="M19" i="2"/>
  <c r="N19" i="2"/>
  <c r="O19" i="2"/>
  <c r="P19" i="2"/>
  <c r="Q19" i="2"/>
  <c r="R19" i="2"/>
  <c r="F19" i="2"/>
  <c r="F18" i="2"/>
  <c r="G16" i="2"/>
  <c r="H16" i="2"/>
  <c r="I16" i="2"/>
  <c r="J16" i="2"/>
  <c r="K16" i="2"/>
  <c r="L16" i="2"/>
  <c r="M16" i="2"/>
  <c r="N16" i="2"/>
  <c r="O16" i="2"/>
  <c r="P16" i="2"/>
  <c r="Q16" i="2"/>
  <c r="R16" i="2"/>
  <c r="G17" i="2"/>
  <c r="H17" i="2"/>
  <c r="I17" i="2"/>
  <c r="J17" i="2"/>
  <c r="K17" i="2"/>
  <c r="L17" i="2"/>
  <c r="M17" i="2"/>
  <c r="N17" i="2"/>
  <c r="O17" i="2"/>
  <c r="P17" i="2"/>
  <c r="Q17" i="2"/>
  <c r="R17" i="2"/>
  <c r="F17" i="2"/>
  <c r="F16" i="2"/>
  <c r="G15" i="2"/>
  <c r="H15" i="2"/>
  <c r="I15" i="2"/>
  <c r="J15" i="2"/>
  <c r="K15" i="2"/>
  <c r="L15" i="2"/>
  <c r="M15" i="2"/>
  <c r="N15" i="2"/>
  <c r="O15" i="2"/>
  <c r="P15" i="2"/>
  <c r="Q15" i="2"/>
  <c r="R15" i="2"/>
  <c r="F15" i="2"/>
  <c r="F5" i="6"/>
  <c r="T5" i="6"/>
  <c r="G5" i="6"/>
  <c r="H5" i="6"/>
  <c r="I5" i="6"/>
  <c r="J5" i="6"/>
  <c r="K5" i="6"/>
  <c r="L5" i="6"/>
  <c r="M5" i="6"/>
  <c r="N5" i="6"/>
  <c r="O5" i="6"/>
  <c r="P5" i="6"/>
  <c r="Q5" i="6"/>
  <c r="R5" i="6"/>
  <c r="F6" i="6"/>
  <c r="G6" i="6"/>
  <c r="T6" i="6"/>
  <c r="H6" i="6"/>
  <c r="I6" i="6"/>
  <c r="J6" i="6"/>
  <c r="K6" i="6"/>
  <c r="L6" i="6"/>
  <c r="M6" i="6"/>
  <c r="N6" i="6"/>
  <c r="O6" i="6"/>
  <c r="P6" i="6"/>
  <c r="Q6" i="6"/>
  <c r="R6" i="6"/>
  <c r="F7" i="6"/>
  <c r="T7" i="6"/>
  <c r="G7" i="6"/>
  <c r="H7" i="6"/>
  <c r="I7" i="6"/>
  <c r="J7" i="6"/>
  <c r="K7" i="6"/>
  <c r="L7" i="6"/>
  <c r="M7" i="6"/>
  <c r="N7" i="6"/>
  <c r="O7" i="6"/>
  <c r="P7" i="6"/>
  <c r="Q7" i="6"/>
  <c r="R7" i="6"/>
  <c r="F8" i="6"/>
  <c r="T8" i="6"/>
  <c r="G8" i="6"/>
  <c r="H8" i="6"/>
  <c r="I8" i="6"/>
  <c r="J8" i="6"/>
  <c r="K8" i="6"/>
  <c r="L8" i="6"/>
  <c r="M8" i="6"/>
  <c r="N8" i="6"/>
  <c r="O8" i="6"/>
  <c r="P8" i="6"/>
  <c r="Q8" i="6"/>
  <c r="R8" i="6"/>
  <c r="F9" i="6"/>
  <c r="G9" i="6"/>
  <c r="H9" i="6"/>
  <c r="T9" i="6"/>
  <c r="I9" i="6"/>
  <c r="J9" i="6"/>
  <c r="K9" i="6"/>
  <c r="L9" i="6"/>
  <c r="M9" i="6"/>
  <c r="N9" i="6"/>
  <c r="O9" i="6"/>
  <c r="P9" i="6"/>
  <c r="Q9" i="6"/>
  <c r="R9" i="6"/>
  <c r="F10" i="6"/>
  <c r="G10" i="6"/>
  <c r="T10" i="6"/>
  <c r="H10" i="6"/>
  <c r="I10" i="6"/>
  <c r="J10" i="6"/>
  <c r="K10" i="6"/>
  <c r="L10" i="6"/>
  <c r="M10" i="6"/>
  <c r="N10" i="6"/>
  <c r="O10" i="6"/>
  <c r="P10" i="6"/>
  <c r="Q10" i="6"/>
  <c r="R10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F12" i="6"/>
  <c r="G12" i="6"/>
  <c r="H12" i="6"/>
  <c r="I12" i="6"/>
  <c r="J12" i="6"/>
  <c r="K12" i="6"/>
  <c r="T12" i="6"/>
  <c r="L12" i="6"/>
  <c r="M12" i="6"/>
  <c r="N12" i="6"/>
  <c r="O12" i="6"/>
  <c r="P12" i="6"/>
  <c r="Q12" i="6"/>
  <c r="R12" i="6"/>
  <c r="F13" i="6"/>
  <c r="T13" i="6"/>
  <c r="G13" i="6"/>
  <c r="H13" i="6"/>
  <c r="I13" i="6"/>
  <c r="J13" i="6"/>
  <c r="K13" i="6"/>
  <c r="L13" i="6"/>
  <c r="M13" i="6"/>
  <c r="N13" i="6"/>
  <c r="O13" i="6"/>
  <c r="P13" i="6"/>
  <c r="Q13" i="6"/>
  <c r="R13" i="6"/>
  <c r="F14" i="6"/>
  <c r="G14" i="6"/>
  <c r="T14" i="6"/>
  <c r="H14" i="6"/>
  <c r="I14" i="6"/>
  <c r="J14" i="6"/>
  <c r="K14" i="6"/>
  <c r="L14" i="6"/>
  <c r="M14" i="6"/>
  <c r="N14" i="6"/>
  <c r="O14" i="6"/>
  <c r="P14" i="6"/>
  <c r="Q14" i="6"/>
  <c r="R14" i="6"/>
  <c r="G4" i="6"/>
  <c r="H4" i="6"/>
  <c r="I4" i="6"/>
  <c r="J4" i="6"/>
  <c r="K4" i="6"/>
  <c r="L4" i="6"/>
  <c r="M4" i="6"/>
  <c r="N4" i="6"/>
  <c r="O4" i="6"/>
  <c r="P4" i="6"/>
  <c r="Q4" i="6"/>
  <c r="R4" i="6"/>
  <c r="F4" i="6"/>
  <c r="T11" i="6"/>
  <c r="H4" i="5"/>
  <c r="I4" i="5"/>
  <c r="J4" i="5"/>
  <c r="K4" i="5"/>
  <c r="L4" i="5"/>
  <c r="M4" i="5"/>
  <c r="N4" i="5"/>
  <c r="O4" i="5"/>
  <c r="P4" i="5"/>
  <c r="Q4" i="5"/>
  <c r="R4" i="5"/>
  <c r="H5" i="5"/>
  <c r="I5" i="5"/>
  <c r="J5" i="5"/>
  <c r="K5" i="5"/>
  <c r="L5" i="5"/>
  <c r="M5" i="5"/>
  <c r="N5" i="5"/>
  <c r="O5" i="5"/>
  <c r="P5" i="5"/>
  <c r="Q5" i="5"/>
  <c r="R5" i="5"/>
  <c r="H6" i="5"/>
  <c r="I6" i="5"/>
  <c r="T6" i="5"/>
  <c r="J6" i="5"/>
  <c r="K6" i="5"/>
  <c r="L6" i="5"/>
  <c r="M6" i="5"/>
  <c r="N6" i="5"/>
  <c r="O6" i="5"/>
  <c r="P6" i="5"/>
  <c r="Q6" i="5"/>
  <c r="R6" i="5"/>
  <c r="H7" i="5"/>
  <c r="I7" i="5"/>
  <c r="J7" i="5"/>
  <c r="K7" i="5"/>
  <c r="L7" i="5"/>
  <c r="T7" i="5"/>
  <c r="M7" i="5"/>
  <c r="N7" i="5"/>
  <c r="O7" i="5"/>
  <c r="P7" i="5"/>
  <c r="Q7" i="5"/>
  <c r="R7" i="5"/>
  <c r="H8" i="5"/>
  <c r="I8" i="5"/>
  <c r="J8" i="5"/>
  <c r="K8" i="5"/>
  <c r="L8" i="5"/>
  <c r="M8" i="5"/>
  <c r="N8" i="5"/>
  <c r="O8" i="5"/>
  <c r="P8" i="5"/>
  <c r="Q8" i="5"/>
  <c r="R8" i="5"/>
  <c r="H9" i="5"/>
  <c r="I9" i="5"/>
  <c r="J9" i="5"/>
  <c r="K9" i="5"/>
  <c r="L9" i="5"/>
  <c r="M9" i="5"/>
  <c r="N9" i="5"/>
  <c r="O9" i="5"/>
  <c r="P9" i="5"/>
  <c r="Q9" i="5"/>
  <c r="R9" i="5"/>
  <c r="H10" i="5"/>
  <c r="I10" i="5"/>
  <c r="J10" i="5"/>
  <c r="T10" i="5"/>
  <c r="K10" i="5"/>
  <c r="L10" i="5"/>
  <c r="M10" i="5"/>
  <c r="N10" i="5"/>
  <c r="O10" i="5"/>
  <c r="P10" i="5"/>
  <c r="Q10" i="5"/>
  <c r="R10" i="5"/>
  <c r="H11" i="5"/>
  <c r="I11" i="5"/>
  <c r="J11" i="5"/>
  <c r="T11" i="5"/>
  <c r="K11" i="5"/>
  <c r="L11" i="5"/>
  <c r="M11" i="5"/>
  <c r="N11" i="5"/>
  <c r="O11" i="5"/>
  <c r="P11" i="5"/>
  <c r="Q11" i="5"/>
  <c r="R11" i="5"/>
  <c r="H12" i="5"/>
  <c r="I12" i="5"/>
  <c r="J12" i="5"/>
  <c r="K12" i="5"/>
  <c r="L12" i="5"/>
  <c r="M12" i="5"/>
  <c r="N12" i="5"/>
  <c r="O12" i="5"/>
  <c r="P12" i="5"/>
  <c r="Q12" i="5"/>
  <c r="R12" i="5"/>
  <c r="H13" i="5"/>
  <c r="I13" i="5"/>
  <c r="J13" i="5"/>
  <c r="K13" i="5"/>
  <c r="L13" i="5"/>
  <c r="M13" i="5"/>
  <c r="N13" i="5"/>
  <c r="O13" i="5"/>
  <c r="P13" i="5"/>
  <c r="Q13" i="5"/>
  <c r="R13" i="5"/>
  <c r="H14" i="5"/>
  <c r="I14" i="5"/>
  <c r="J14" i="5"/>
  <c r="K14" i="5"/>
  <c r="L14" i="5"/>
  <c r="M14" i="5"/>
  <c r="N14" i="5"/>
  <c r="O14" i="5"/>
  <c r="P14" i="5"/>
  <c r="Q14" i="5"/>
  <c r="R14" i="5"/>
  <c r="G4" i="5"/>
  <c r="G5" i="5"/>
  <c r="G6" i="5"/>
  <c r="G7" i="5"/>
  <c r="G8" i="5"/>
  <c r="G9" i="5"/>
  <c r="G10" i="5"/>
  <c r="G11" i="5"/>
  <c r="G12" i="5"/>
  <c r="G13" i="5"/>
  <c r="G14" i="5"/>
  <c r="F5" i="5"/>
  <c r="F6" i="5"/>
  <c r="F7" i="5"/>
  <c r="F8" i="5"/>
  <c r="F9" i="5"/>
  <c r="F10" i="5"/>
  <c r="F11" i="5"/>
  <c r="F12" i="5"/>
  <c r="F13" i="5"/>
  <c r="F14" i="5"/>
  <c r="F4" i="5"/>
  <c r="T9" i="5"/>
  <c r="F6" i="4"/>
  <c r="G6" i="4"/>
  <c r="H6" i="4"/>
  <c r="I6" i="4"/>
  <c r="J6" i="4"/>
  <c r="K6" i="4"/>
  <c r="L6" i="4"/>
  <c r="M6" i="4"/>
  <c r="N6" i="4"/>
  <c r="O6" i="4"/>
  <c r="P6" i="4"/>
  <c r="Q6" i="4"/>
  <c r="R6" i="4"/>
  <c r="F7" i="4"/>
  <c r="G7" i="4"/>
  <c r="H7" i="4"/>
  <c r="I7" i="4"/>
  <c r="J7" i="4"/>
  <c r="K7" i="4"/>
  <c r="L7" i="4"/>
  <c r="M7" i="4"/>
  <c r="N7" i="4"/>
  <c r="O7" i="4"/>
  <c r="P7" i="4"/>
  <c r="Q7" i="4"/>
  <c r="R7" i="4"/>
  <c r="F8" i="4"/>
  <c r="G8" i="4"/>
  <c r="H8" i="4"/>
  <c r="I8" i="4"/>
  <c r="J8" i="4"/>
  <c r="K8" i="4"/>
  <c r="L8" i="4"/>
  <c r="M8" i="4"/>
  <c r="N8" i="4"/>
  <c r="O8" i="4"/>
  <c r="P8" i="4"/>
  <c r="Q8" i="4"/>
  <c r="R8" i="4"/>
  <c r="F9" i="4"/>
  <c r="T9" i="4"/>
  <c r="G9" i="4"/>
  <c r="H9" i="4"/>
  <c r="I9" i="4"/>
  <c r="J9" i="4"/>
  <c r="K9" i="4"/>
  <c r="L9" i="4"/>
  <c r="M9" i="4"/>
  <c r="N9" i="4"/>
  <c r="O9" i="4"/>
  <c r="P9" i="4"/>
  <c r="Q9" i="4"/>
  <c r="R9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F13" i="4"/>
  <c r="G13" i="4"/>
  <c r="H13" i="4"/>
  <c r="I13" i="4"/>
  <c r="T13" i="4"/>
  <c r="J13" i="4"/>
  <c r="K13" i="4"/>
  <c r="L13" i="4"/>
  <c r="M13" i="4"/>
  <c r="N13" i="4"/>
  <c r="O13" i="4"/>
  <c r="P13" i="4"/>
  <c r="Q13" i="4"/>
  <c r="R13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I4" i="4"/>
  <c r="J4" i="4"/>
  <c r="K4" i="4"/>
  <c r="L4" i="4"/>
  <c r="M4" i="4"/>
  <c r="N4" i="4"/>
  <c r="O4" i="4"/>
  <c r="P4" i="4"/>
  <c r="Q4" i="4"/>
  <c r="R4" i="4"/>
  <c r="I5" i="4"/>
  <c r="J5" i="4"/>
  <c r="K5" i="4"/>
  <c r="L5" i="4"/>
  <c r="M5" i="4"/>
  <c r="N5" i="4"/>
  <c r="O5" i="4"/>
  <c r="P5" i="4"/>
  <c r="Q5" i="4"/>
  <c r="R5" i="4"/>
  <c r="F5" i="4"/>
  <c r="G5" i="4"/>
  <c r="H5" i="4"/>
  <c r="G4" i="4"/>
  <c r="H4" i="4"/>
  <c r="T7" i="4"/>
  <c r="F4" i="4"/>
  <c r="G5" i="3"/>
  <c r="H5" i="3"/>
  <c r="I5" i="3"/>
  <c r="J5" i="3"/>
  <c r="K5" i="3"/>
  <c r="L5" i="3"/>
  <c r="M5" i="3"/>
  <c r="N5" i="3"/>
  <c r="O5" i="3"/>
  <c r="P5" i="3"/>
  <c r="Q5" i="3"/>
  <c r="R5" i="3"/>
  <c r="G6" i="3"/>
  <c r="H6" i="3"/>
  <c r="I6" i="3"/>
  <c r="J6" i="3"/>
  <c r="K6" i="3"/>
  <c r="L6" i="3"/>
  <c r="M6" i="3"/>
  <c r="N6" i="3"/>
  <c r="O6" i="3"/>
  <c r="P6" i="3"/>
  <c r="Q6" i="3"/>
  <c r="R6" i="3"/>
  <c r="G7" i="3"/>
  <c r="H7" i="3"/>
  <c r="I7" i="3"/>
  <c r="J7" i="3"/>
  <c r="K7" i="3"/>
  <c r="L7" i="3"/>
  <c r="M7" i="3"/>
  <c r="N7" i="3"/>
  <c r="O7" i="3"/>
  <c r="P7" i="3"/>
  <c r="Q7" i="3"/>
  <c r="R7" i="3"/>
  <c r="G8" i="3"/>
  <c r="H8" i="3"/>
  <c r="I8" i="3"/>
  <c r="J8" i="3"/>
  <c r="K8" i="3"/>
  <c r="L8" i="3"/>
  <c r="M8" i="3"/>
  <c r="N8" i="3"/>
  <c r="O8" i="3"/>
  <c r="P8" i="3"/>
  <c r="Q8" i="3"/>
  <c r="R8" i="3"/>
  <c r="G9" i="3"/>
  <c r="H9" i="3"/>
  <c r="I9" i="3"/>
  <c r="J9" i="3"/>
  <c r="K9" i="3"/>
  <c r="L9" i="3"/>
  <c r="M9" i="3"/>
  <c r="N9" i="3"/>
  <c r="O9" i="3"/>
  <c r="P9" i="3"/>
  <c r="Q9" i="3"/>
  <c r="R9" i="3"/>
  <c r="G10" i="3"/>
  <c r="H10" i="3"/>
  <c r="I10" i="3"/>
  <c r="J10" i="3"/>
  <c r="K10" i="3"/>
  <c r="L10" i="3"/>
  <c r="M10" i="3"/>
  <c r="N10" i="3"/>
  <c r="O10" i="3"/>
  <c r="P10" i="3"/>
  <c r="Q10" i="3"/>
  <c r="R10" i="3"/>
  <c r="G11" i="3"/>
  <c r="H11" i="3"/>
  <c r="I11" i="3"/>
  <c r="J11" i="3"/>
  <c r="K11" i="3"/>
  <c r="L11" i="3"/>
  <c r="M11" i="3"/>
  <c r="N11" i="3"/>
  <c r="O11" i="3"/>
  <c r="P11" i="3"/>
  <c r="Q11" i="3"/>
  <c r="R11" i="3"/>
  <c r="G12" i="3"/>
  <c r="H12" i="3"/>
  <c r="I12" i="3"/>
  <c r="J12" i="3"/>
  <c r="K12" i="3"/>
  <c r="L12" i="3"/>
  <c r="M12" i="3"/>
  <c r="N12" i="3"/>
  <c r="O12" i="3"/>
  <c r="P12" i="3"/>
  <c r="Q12" i="3"/>
  <c r="R12" i="3"/>
  <c r="G13" i="3"/>
  <c r="H13" i="3"/>
  <c r="I13" i="3"/>
  <c r="J13" i="3"/>
  <c r="K13" i="3"/>
  <c r="L13" i="3"/>
  <c r="M13" i="3"/>
  <c r="N13" i="3"/>
  <c r="O13" i="3"/>
  <c r="P13" i="3"/>
  <c r="Q13" i="3"/>
  <c r="R13" i="3"/>
  <c r="G14" i="3"/>
  <c r="H14" i="3"/>
  <c r="I14" i="3"/>
  <c r="J14" i="3"/>
  <c r="K14" i="3"/>
  <c r="L14" i="3"/>
  <c r="M14" i="3"/>
  <c r="N14" i="3"/>
  <c r="O14" i="3"/>
  <c r="P14" i="3"/>
  <c r="Q14" i="3"/>
  <c r="R14" i="3"/>
  <c r="J4" i="3"/>
  <c r="K4" i="3"/>
  <c r="L4" i="3"/>
  <c r="M4" i="3"/>
  <c r="N4" i="3"/>
  <c r="O4" i="3"/>
  <c r="P4" i="3"/>
  <c r="Q4" i="3"/>
  <c r="R4" i="3"/>
  <c r="G4" i="3"/>
  <c r="H4" i="3"/>
  <c r="I4" i="3"/>
  <c r="F5" i="3"/>
  <c r="F6" i="3"/>
  <c r="F7" i="3"/>
  <c r="F8" i="3"/>
  <c r="F9" i="3"/>
  <c r="F10" i="3"/>
  <c r="F11" i="3"/>
  <c r="F12" i="3"/>
  <c r="F13" i="3"/>
  <c r="F14" i="3"/>
  <c r="F4" i="3"/>
  <c r="G6" i="2"/>
  <c r="H6" i="2"/>
  <c r="I6" i="2"/>
  <c r="J6" i="2"/>
  <c r="K6" i="2"/>
  <c r="L6" i="2"/>
  <c r="M6" i="2"/>
  <c r="N6" i="2"/>
  <c r="O6" i="2"/>
  <c r="P6" i="2"/>
  <c r="Q6" i="2"/>
  <c r="R6" i="2"/>
  <c r="G7" i="2"/>
  <c r="H7" i="2"/>
  <c r="I7" i="2"/>
  <c r="J7" i="2"/>
  <c r="K7" i="2"/>
  <c r="L7" i="2"/>
  <c r="M7" i="2"/>
  <c r="N7" i="2"/>
  <c r="O7" i="2"/>
  <c r="P7" i="2"/>
  <c r="Q7" i="2"/>
  <c r="R7" i="2"/>
  <c r="G8" i="2"/>
  <c r="H8" i="2"/>
  <c r="I8" i="2"/>
  <c r="J8" i="2"/>
  <c r="K8" i="2"/>
  <c r="L8" i="2"/>
  <c r="M8" i="2"/>
  <c r="N8" i="2"/>
  <c r="O8" i="2"/>
  <c r="P8" i="2"/>
  <c r="Q8" i="2"/>
  <c r="R8" i="2"/>
  <c r="G9" i="2"/>
  <c r="H9" i="2"/>
  <c r="I9" i="2"/>
  <c r="J9" i="2"/>
  <c r="K9" i="2"/>
  <c r="L9" i="2"/>
  <c r="M9" i="2"/>
  <c r="N9" i="2"/>
  <c r="O9" i="2"/>
  <c r="P9" i="2"/>
  <c r="Q9" i="2"/>
  <c r="R9" i="2"/>
  <c r="G10" i="2"/>
  <c r="H10" i="2"/>
  <c r="I10" i="2"/>
  <c r="J10" i="2"/>
  <c r="K10" i="2"/>
  <c r="L10" i="2"/>
  <c r="M10" i="2"/>
  <c r="N10" i="2"/>
  <c r="O10" i="2"/>
  <c r="P10" i="2"/>
  <c r="Q10" i="2"/>
  <c r="R10" i="2"/>
  <c r="G11" i="2"/>
  <c r="H11" i="2"/>
  <c r="I11" i="2"/>
  <c r="J11" i="2"/>
  <c r="K11" i="2"/>
  <c r="L11" i="2"/>
  <c r="M11" i="2"/>
  <c r="N11" i="2"/>
  <c r="O11" i="2"/>
  <c r="P11" i="2"/>
  <c r="Q11" i="2"/>
  <c r="R11" i="2"/>
  <c r="G12" i="2"/>
  <c r="H12" i="2"/>
  <c r="I12" i="2"/>
  <c r="J12" i="2"/>
  <c r="K12" i="2"/>
  <c r="L12" i="2"/>
  <c r="M12" i="2"/>
  <c r="N12" i="2"/>
  <c r="O12" i="2"/>
  <c r="P12" i="2"/>
  <c r="Q12" i="2"/>
  <c r="R12" i="2"/>
  <c r="G13" i="2"/>
  <c r="H13" i="2"/>
  <c r="I13" i="2"/>
  <c r="J13" i="2"/>
  <c r="K13" i="2"/>
  <c r="L13" i="2"/>
  <c r="M13" i="2"/>
  <c r="N13" i="2"/>
  <c r="O13" i="2"/>
  <c r="P13" i="2"/>
  <c r="Q13" i="2"/>
  <c r="R13" i="2"/>
  <c r="G14" i="2"/>
  <c r="H14" i="2"/>
  <c r="I14" i="2"/>
  <c r="J14" i="2"/>
  <c r="K14" i="2"/>
  <c r="L14" i="2"/>
  <c r="M14" i="2"/>
  <c r="N14" i="2"/>
  <c r="O14" i="2"/>
  <c r="P14" i="2"/>
  <c r="Q14" i="2"/>
  <c r="R14" i="2"/>
  <c r="G4" i="2"/>
  <c r="H4" i="2"/>
  <c r="I4" i="2"/>
  <c r="J4" i="2"/>
  <c r="K4" i="2"/>
  <c r="L4" i="2"/>
  <c r="M4" i="2"/>
  <c r="N4" i="2"/>
  <c r="O4" i="2"/>
  <c r="P4" i="2"/>
  <c r="Q4" i="2"/>
  <c r="R4" i="2"/>
  <c r="G5" i="2"/>
  <c r="H5" i="2"/>
  <c r="I5" i="2"/>
  <c r="J5" i="2"/>
  <c r="K5" i="2"/>
  <c r="L5" i="2"/>
  <c r="M5" i="2"/>
  <c r="N5" i="2"/>
  <c r="O5" i="2"/>
  <c r="P5" i="2"/>
  <c r="Q5" i="2"/>
  <c r="R5" i="2"/>
  <c r="F10" i="2"/>
  <c r="F11" i="2"/>
  <c r="F12" i="2"/>
  <c r="F13" i="2"/>
  <c r="F14" i="2"/>
  <c r="F6" i="2"/>
  <c r="F7" i="2"/>
  <c r="F8" i="2"/>
  <c r="F9" i="2"/>
  <c r="F5" i="2"/>
  <c r="F4" i="2"/>
  <c r="T20" i="4"/>
  <c r="T16" i="4"/>
  <c r="T4" i="6"/>
  <c r="T14" i="5"/>
  <c r="T4" i="5"/>
  <c r="T13" i="5"/>
  <c r="T5" i="5"/>
  <c r="T12" i="5"/>
  <c r="T8" i="5"/>
  <c r="T14" i="4"/>
  <c r="T5" i="4"/>
  <c r="T4" i="4"/>
  <c r="T12" i="4"/>
  <c r="T10" i="4"/>
  <c r="T11" i="4"/>
  <c r="T6" i="4"/>
  <c r="T8" i="4"/>
  <c r="P14" i="1"/>
  <c r="O14" i="1"/>
  <c r="N13" i="1"/>
  <c r="L12" i="1"/>
  <c r="M12" i="1"/>
  <c r="L11" i="1"/>
  <c r="P10" i="1"/>
  <c r="N9" i="1"/>
  <c r="J9" i="1"/>
  <c r="I9" i="1"/>
  <c r="H9" i="1"/>
  <c r="O9" i="1"/>
  <c r="P8" i="1"/>
  <c r="Q8" i="1"/>
  <c r="R7" i="1"/>
  <c r="I7" i="1"/>
  <c r="M7" i="1"/>
  <c r="N6" i="1"/>
  <c r="H6" i="1"/>
  <c r="F6" i="1"/>
  <c r="O6" i="1"/>
  <c r="N5" i="1"/>
  <c r="N4" i="1"/>
  <c r="I4" i="1"/>
  <c r="F4" i="1"/>
  <c r="M4" i="1"/>
  <c r="T3" i="1"/>
  <c r="O10" i="1"/>
  <c r="J10" i="1"/>
  <c r="G7" i="1"/>
  <c r="P7" i="1"/>
  <c r="Q9" i="1"/>
  <c r="L10" i="1"/>
  <c r="I12" i="1"/>
  <c r="H14" i="1"/>
  <c r="H7" i="1"/>
  <c r="Q7" i="1"/>
  <c r="F9" i="1"/>
  <c r="R9" i="1"/>
  <c r="N10" i="1"/>
  <c r="K12" i="1"/>
  <c r="N14" i="1"/>
  <c r="F10" i="1"/>
  <c r="Q10" i="1"/>
  <c r="N12" i="1"/>
  <c r="K7" i="1"/>
  <c r="H8" i="1"/>
  <c r="G10" i="1"/>
  <c r="R10" i="1"/>
  <c r="Q12" i="1"/>
  <c r="J7" i="1"/>
  <c r="K4" i="1"/>
  <c r="L4" i="1"/>
  <c r="P6" i="1"/>
  <c r="L7" i="1"/>
  <c r="J8" i="1"/>
  <c r="K9" i="1"/>
  <c r="I10" i="1"/>
  <c r="N7" i="1"/>
  <c r="Q4" i="1"/>
  <c r="F7" i="1"/>
  <c r="O7" i="1"/>
  <c r="R8" i="1"/>
  <c r="P9" i="1"/>
  <c r="K10" i="1"/>
  <c r="F12" i="1"/>
  <c r="F14" i="1"/>
  <c r="G4" i="1"/>
  <c r="O4" i="1"/>
  <c r="H5" i="1"/>
  <c r="P5" i="1"/>
  <c r="I6" i="1"/>
  <c r="Q6" i="1"/>
  <c r="K8" i="1"/>
  <c r="L9" i="1"/>
  <c r="M10" i="1"/>
  <c r="F11" i="1"/>
  <c r="N11" i="1"/>
  <c r="G12" i="1"/>
  <c r="O12" i="1"/>
  <c r="H13" i="1"/>
  <c r="P13" i="1"/>
  <c r="I14" i="1"/>
  <c r="Q14" i="1"/>
  <c r="K11" i="1"/>
  <c r="G5" i="1"/>
  <c r="M11" i="1"/>
  <c r="O13" i="1"/>
  <c r="H4" i="1"/>
  <c r="P4" i="1"/>
  <c r="I5" i="1"/>
  <c r="Q5" i="1"/>
  <c r="J6" i="1"/>
  <c r="R6" i="1"/>
  <c r="L8" i="1"/>
  <c r="M9" i="1"/>
  <c r="G11" i="1"/>
  <c r="O11" i="1"/>
  <c r="H12" i="1"/>
  <c r="P12" i="1"/>
  <c r="I13" i="1"/>
  <c r="Q13" i="1"/>
  <c r="J14" i="1"/>
  <c r="R14" i="1"/>
  <c r="M5" i="1"/>
  <c r="G13" i="1"/>
  <c r="J5" i="1"/>
  <c r="R5" i="1"/>
  <c r="K6" i="1"/>
  <c r="M8" i="1"/>
  <c r="H11" i="1"/>
  <c r="P11" i="1"/>
  <c r="J13" i="1"/>
  <c r="R13" i="1"/>
  <c r="K14" i="1"/>
  <c r="J4" i="1"/>
  <c r="R4" i="1"/>
  <c r="K5" i="1"/>
  <c r="L6" i="1"/>
  <c r="F8" i="1"/>
  <c r="N8" i="1"/>
  <c r="G9" i="1"/>
  <c r="H10" i="1"/>
  <c r="I11" i="1"/>
  <c r="Q11" i="1"/>
  <c r="J12" i="1"/>
  <c r="R12" i="1"/>
  <c r="K13" i="1"/>
  <c r="L14" i="1"/>
  <c r="M13" i="1"/>
  <c r="O5" i="1"/>
  <c r="L5" i="1"/>
  <c r="M6" i="1"/>
  <c r="G8" i="1"/>
  <c r="O8" i="1"/>
  <c r="J11" i="1"/>
  <c r="R11" i="1"/>
  <c r="L13" i="1"/>
  <c r="M14" i="1"/>
  <c r="F5" i="1"/>
  <c r="G6" i="1"/>
  <c r="I8" i="1"/>
  <c r="F13" i="1"/>
  <c r="G14" i="1"/>
  <c r="T7" i="1"/>
  <c r="T6" i="1"/>
  <c r="T14" i="1"/>
  <c r="T4" i="1"/>
  <c r="T12" i="1"/>
  <c r="T9" i="1"/>
  <c r="T10" i="1"/>
  <c r="T11" i="1"/>
  <c r="T5" i="1"/>
  <c r="T8" i="1"/>
  <c r="T13" i="1"/>
  <c r="U15" i="5" l="1"/>
  <c r="T19" i="4"/>
  <c r="T19" i="6"/>
  <c r="T17" i="1"/>
  <c r="T15" i="1"/>
  <c r="T15" i="6"/>
  <c r="U20" i="2"/>
  <c r="U20" i="4"/>
  <c r="U16" i="6"/>
  <c r="U18" i="1"/>
  <c r="U17" i="6"/>
  <c r="T19" i="1"/>
  <c r="U17" i="5"/>
  <c r="U19" i="6"/>
  <c r="U16" i="2"/>
  <c r="U18" i="5"/>
  <c r="U20" i="6"/>
  <c r="U19" i="5"/>
  <c r="U15" i="1"/>
  <c r="T19" i="5"/>
  <c r="T17" i="2"/>
  <c r="U20" i="5"/>
  <c r="U16" i="1"/>
  <c r="T18" i="2"/>
  <c r="U15" i="2"/>
  <c r="U19" i="2"/>
  <c r="U19" i="4"/>
  <c r="U15" i="6"/>
  <c r="U17" i="1"/>
  <c r="T16" i="5"/>
  <c r="T20" i="1"/>
  <c r="T17" i="4"/>
  <c r="T17" i="6"/>
  <c r="T15" i="5"/>
  <c r="U18" i="2"/>
  <c r="U20" i="3"/>
  <c r="T16" i="2"/>
  <c r="U17" i="2"/>
  <c r="T15" i="2"/>
  <c r="U15" i="4"/>
  <c r="U15" i="3"/>
  <c r="T19" i="3"/>
  <c r="U18" i="6"/>
  <c r="U16" i="3"/>
  <c r="T18" i="3"/>
  <c r="T20" i="2"/>
  <c r="U18" i="4"/>
  <c r="T17" i="5"/>
  <c r="U17" i="3"/>
  <c r="T19" i="2"/>
  <c r="U19" i="1"/>
</calcChain>
</file>

<file path=xl/sharedStrings.xml><?xml version="1.0" encoding="utf-8"?>
<sst xmlns="http://schemas.openxmlformats.org/spreadsheetml/2006/main" count="461" uniqueCount="42">
  <si>
    <t>Week</t>
  </si>
  <si>
    <t>LIVELLO</t>
  </si>
  <si>
    <t>Codize Az</t>
  </si>
  <si>
    <t>Qtà</t>
  </si>
  <si>
    <t>Modello</t>
  </si>
  <si>
    <t>Codice Item</t>
  </si>
  <si>
    <t>SOMMA</t>
  </si>
  <si>
    <t>.1</t>
  </si>
  <si>
    <t>HUP32-27; HUP40-30</t>
  </si>
  <si>
    <t>KITA</t>
  </si>
  <si>
    <t>.2</t>
  </si>
  <si>
    <t>KITAA</t>
  </si>
  <si>
    <t>KITAB</t>
  </si>
  <si>
    <t>KITAC</t>
  </si>
  <si>
    <t>KITAD</t>
  </si>
  <si>
    <t>KITAE</t>
  </si>
  <si>
    <t>KITAF</t>
  </si>
  <si>
    <t>KITAG</t>
  </si>
  <si>
    <t>KITAH</t>
  </si>
  <si>
    <t>KITAI</t>
  </si>
  <si>
    <t>KITAJ</t>
  </si>
  <si>
    <t>KITAK</t>
  </si>
  <si>
    <t>.3</t>
  </si>
  <si>
    <t>Tutti i modelli</t>
  </si>
  <si>
    <t>KITAAA</t>
  </si>
  <si>
    <t>KITAAB</t>
  </si>
  <si>
    <t>KITAAC</t>
  </si>
  <si>
    <t>KITAAD</t>
  </si>
  <si>
    <t>KITAAE</t>
  </si>
  <si>
    <t>KITAAF</t>
  </si>
  <si>
    <t>TOT wk 40</t>
  </si>
  <si>
    <t>TOT wk 41</t>
  </si>
  <si>
    <t>TOT wk 42</t>
  </si>
  <si>
    <t>TOT wk 43</t>
  </si>
  <si>
    <t>TOT wk 44</t>
  </si>
  <si>
    <t>TOT wk 45</t>
  </si>
  <si>
    <t>ADU [pc/day]</t>
  </si>
  <si>
    <t>AWU [pc/week]</t>
  </si>
  <si>
    <t>ANALISI CON TIME BUCKET SETTIMANALE</t>
  </si>
  <si>
    <t>ANALISI CON TIME BUCKET GIORNALIERO</t>
  </si>
  <si>
    <t>Dev. St</t>
  </si>
  <si>
    <t>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</si>
</sst>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0" fillId="2" borderId="0" xfId="0" applyFill="1"/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5" borderId="0" xfId="0" applyFill="1"/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vertical="top"/>
    </xf>
    <xf numFmtId="0" fontId="0" fillId="6" borderId="0" xfId="0" applyFill="1"/>
    <xf numFmtId="0" fontId="0" fillId="0" borderId="1" xfId="0" applyBorder="1" applyAlignment="1">
      <alignment horizontal="left" vertical="top"/>
    </xf>
    <xf numFmtId="0" fontId="0" fillId="7" borderId="0" xfId="0" applyFill="1"/>
    <xf numFmtId="2" fontId="0" fillId="0" borderId="0" xfId="0" applyNumberFormat="1" applyAlignment="1">
      <alignment vertical="top"/>
    </xf>
    <xf numFmtId="0" fontId="0" fillId="8" borderId="0" xfId="0" applyFill="1" applyAlignment="1">
      <alignment vertical="top"/>
    </xf>
    <xf numFmtId="0" fontId="0" fillId="10" borderId="0" xfId="0" applyFill="1"/>
    <xf numFmtId="3" fontId="0" fillId="0" borderId="0" xfId="0" applyNumberFormat="1" applyAlignment="1">
      <alignment horizontal="right" vertical="top"/>
    </xf>
    <xf numFmtId="3" fontId="0" fillId="9" borderId="0" xfId="0" applyNumberFormat="1" applyFill="1" applyAlignment="1">
      <alignment horizontal="right" vertical="top"/>
    </xf>
    <xf numFmtId="3" fontId="0" fillId="0" borderId="0" xfId="0" applyNumberFormat="1" applyAlignment="1">
      <alignment vertical="top"/>
    </xf>
    <xf numFmtId="3" fontId="0" fillId="9" borderId="0" xfId="0" applyNumberFormat="1" applyFill="1" applyAlignment="1">
      <alignment vertical="top"/>
    </xf>
    <xf numFmtId="3" fontId="0" fillId="0" borderId="2" xfId="0" applyNumberFormat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2" fillId="8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3" fontId="0" fillId="0" borderId="2" xfId="0" applyNumberFormat="1" applyBorder="1"/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top"/>
    </xf>
    <xf numFmtId="4" fontId="0" fillId="0" borderId="2" xfId="0" applyNumberFormat="1" applyBorder="1"/>
    <xf numFmtId="2" fontId="2" fillId="11" borderId="2" xfId="0" applyNumberFormat="1" applyFont="1" applyFill="1" applyBorder="1"/>
    <xf numFmtId="164" fontId="2" fillId="11" borderId="2" xfId="0" applyNumberFormat="1" applyFont="1" applyFill="1" applyBorder="1"/>
    <xf numFmtId="0" fontId="3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/>
    <xf numFmtId="0" fontId="0" fillId="3" borderId="0" xfId="0" applyFill="1" applyAlignment="1">
      <alignment vertical="top"/>
    </xf>
    <xf numFmtId="3" fontId="0" fillId="7" borderId="2" xfId="0" applyNumberFormat="1" applyFill="1" applyBorder="1"/>
    <xf numFmtId="0" fontId="3" fillId="3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LIVELLO</a:t>
            </a:r>
            <a:r>
              <a:rPr lang="it-IT" baseline="0"/>
              <a:t> 1</a:t>
            </a:r>
            <a:endParaRPr lang="it-IT"/>
          </a:p>
        </c:rich>
      </c:tx>
      <c:layout>
        <c:manualLayout>
          <c:xMode val="edge"/>
          <c:yMode val="edge"/>
          <c:x val="0.4138795045045045"/>
          <c:y val="2.79720279720279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5.905681144695623E-2"/>
          <c:y val="0.14310924549065512"/>
          <c:w val="0.90599695199390395"/>
          <c:h val="0.6780356723702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TOTALE!$C$2</c:f>
              <c:strCache>
                <c:ptCount val="1"/>
                <c:pt idx="0">
                  <c:v>TOT wk 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TOTALE!$C$3</c:f>
              <c:numCache>
                <c:formatCode>#,##0</c:formatCode>
                <c:ptCount val="1"/>
                <c:pt idx="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E1-4C99-9866-3B694D9E6C5E}"/>
            </c:ext>
          </c:extLst>
        </c:ser>
        <c:ser>
          <c:idx val="1"/>
          <c:order val="1"/>
          <c:tx>
            <c:strRef>
              <c:f>TOTALE!$D$2</c:f>
              <c:strCache>
                <c:ptCount val="1"/>
                <c:pt idx="0">
                  <c:v>TOT wk 41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TOTALE!$D$3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E1-4C99-9866-3B694D9E6C5E}"/>
            </c:ext>
          </c:extLst>
        </c:ser>
        <c:ser>
          <c:idx val="2"/>
          <c:order val="2"/>
          <c:tx>
            <c:strRef>
              <c:f>TOTALE!$E$2</c:f>
              <c:strCache>
                <c:ptCount val="1"/>
                <c:pt idx="0">
                  <c:v>TOT wk 42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TOTALE!$E$3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E1-4C99-9866-3B694D9E6C5E}"/>
            </c:ext>
          </c:extLst>
        </c:ser>
        <c:ser>
          <c:idx val="3"/>
          <c:order val="3"/>
          <c:tx>
            <c:strRef>
              <c:f>TOTALE!$F$2</c:f>
              <c:strCache>
                <c:ptCount val="1"/>
                <c:pt idx="0">
                  <c:v>TOT wk 43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TOTALE!$F$3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E1-4C99-9866-3B694D9E6C5E}"/>
            </c:ext>
          </c:extLst>
        </c:ser>
        <c:ser>
          <c:idx val="4"/>
          <c:order val="4"/>
          <c:tx>
            <c:strRef>
              <c:f>TOTALE!$G$2</c:f>
              <c:strCache>
                <c:ptCount val="1"/>
                <c:pt idx="0">
                  <c:v>TOT wk 44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TOTALE!$G$3</c:f>
              <c:numCache>
                <c:formatCode>#,##0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E1-4C99-9866-3B694D9E6C5E}"/>
            </c:ext>
          </c:extLst>
        </c:ser>
        <c:ser>
          <c:idx val="5"/>
          <c:order val="5"/>
          <c:tx>
            <c:strRef>
              <c:f>TOTALE!$H$2</c:f>
              <c:strCache>
                <c:ptCount val="1"/>
                <c:pt idx="0">
                  <c:v>TOT wk 45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TOTALE!$B$3</c:f>
              <c:strCache>
                <c:ptCount val="1"/>
                <c:pt idx="0">
                  <c:v>KITA</c:v>
                </c:pt>
              </c:strCache>
            </c:strRef>
          </c:cat>
          <c:val>
            <c:numRef>
              <c:f>TOTALE!$H$3</c:f>
              <c:numCache>
                <c:formatCode>#,##0</c:formatCode>
                <c:ptCount val="1"/>
                <c:pt idx="0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E1-4C99-9866-3B694D9E6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126672"/>
        <c:axId val="704129168"/>
      </c:barChart>
      <c:catAx>
        <c:axId val="70412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4129168"/>
        <c:crosses val="autoZero"/>
        <c:auto val="1"/>
        <c:lblAlgn val="ctr"/>
        <c:lblOffset val="100"/>
        <c:noMultiLvlLbl val="0"/>
      </c:catAx>
      <c:valAx>
        <c:axId val="70412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0412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LIVELLO</a:t>
            </a:r>
            <a:r>
              <a:rPr lang="it-IT" baseline="0"/>
              <a:t> 2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TOTALE!$C$2</c:f>
              <c:strCache>
                <c:ptCount val="1"/>
                <c:pt idx="0">
                  <c:v>TOT wk 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TOTALE!$C$4:$C$14</c:f>
              <c:numCache>
                <c:formatCode>#,##0</c:formatCode>
                <c:ptCount val="11"/>
                <c:pt idx="0">
                  <c:v>276</c:v>
                </c:pt>
                <c:pt idx="1">
                  <c:v>414</c:v>
                </c:pt>
                <c:pt idx="2">
                  <c:v>138</c:v>
                </c:pt>
                <c:pt idx="3">
                  <c:v>138</c:v>
                </c:pt>
                <c:pt idx="4">
                  <c:v>138</c:v>
                </c:pt>
                <c:pt idx="5">
                  <c:v>276</c:v>
                </c:pt>
                <c:pt idx="6">
                  <c:v>69</c:v>
                </c:pt>
                <c:pt idx="7">
                  <c:v>552</c:v>
                </c:pt>
                <c:pt idx="8">
                  <c:v>138</c:v>
                </c:pt>
                <c:pt idx="9">
                  <c:v>138</c:v>
                </c:pt>
                <c:pt idx="10">
                  <c:v>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87-499F-8CD5-999FDED5ECC8}"/>
            </c:ext>
          </c:extLst>
        </c:ser>
        <c:ser>
          <c:idx val="1"/>
          <c:order val="1"/>
          <c:tx>
            <c:strRef>
              <c:f>TOTALE!$D$2</c:f>
              <c:strCache>
                <c:ptCount val="1"/>
                <c:pt idx="0">
                  <c:v>TOT wk 41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TOTALE!$D$4:$D$14</c:f>
              <c:numCache>
                <c:formatCode>#,##0</c:formatCode>
                <c:ptCount val="11"/>
                <c:pt idx="0">
                  <c:v>248</c:v>
                </c:pt>
                <c:pt idx="1">
                  <c:v>372</c:v>
                </c:pt>
                <c:pt idx="2">
                  <c:v>124</c:v>
                </c:pt>
                <c:pt idx="3">
                  <c:v>124</c:v>
                </c:pt>
                <c:pt idx="4">
                  <c:v>124</c:v>
                </c:pt>
                <c:pt idx="5">
                  <c:v>248</c:v>
                </c:pt>
                <c:pt idx="6">
                  <c:v>62</c:v>
                </c:pt>
                <c:pt idx="7">
                  <c:v>496</c:v>
                </c:pt>
                <c:pt idx="8">
                  <c:v>124</c:v>
                </c:pt>
                <c:pt idx="9">
                  <c:v>124</c:v>
                </c:pt>
                <c:pt idx="10">
                  <c:v>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87-499F-8CD5-999FDED5ECC8}"/>
            </c:ext>
          </c:extLst>
        </c:ser>
        <c:ser>
          <c:idx val="2"/>
          <c:order val="2"/>
          <c:tx>
            <c:strRef>
              <c:f>TOTALE!$E$2</c:f>
              <c:strCache>
                <c:ptCount val="1"/>
                <c:pt idx="0">
                  <c:v>TOT wk 42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TOTALE!$E$4:$E$14</c:f>
              <c:numCache>
                <c:formatCode>#,##0</c:formatCode>
                <c:ptCount val="11"/>
                <c:pt idx="0">
                  <c:v>260</c:v>
                </c:pt>
                <c:pt idx="1">
                  <c:v>390</c:v>
                </c:pt>
                <c:pt idx="2">
                  <c:v>130</c:v>
                </c:pt>
                <c:pt idx="3">
                  <c:v>130</c:v>
                </c:pt>
                <c:pt idx="4">
                  <c:v>130</c:v>
                </c:pt>
                <c:pt idx="5">
                  <c:v>260</c:v>
                </c:pt>
                <c:pt idx="6">
                  <c:v>65</c:v>
                </c:pt>
                <c:pt idx="7">
                  <c:v>520</c:v>
                </c:pt>
                <c:pt idx="8">
                  <c:v>130</c:v>
                </c:pt>
                <c:pt idx="9">
                  <c:v>130</c:v>
                </c:pt>
                <c:pt idx="10">
                  <c:v>390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87-499F-8CD5-999FDED5ECC8}"/>
            </c:ext>
          </c:extLst>
        </c:ser>
        <c:ser>
          <c:idx val="3"/>
          <c:order val="3"/>
          <c:tx>
            <c:strRef>
              <c:f>TOTALE!$F$2</c:f>
              <c:strCache>
                <c:ptCount val="1"/>
                <c:pt idx="0">
                  <c:v>TOT wk 43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TOTALE!$F$4:$F$14</c:f>
              <c:numCache>
                <c:formatCode>#,##0</c:formatCode>
                <c:ptCount val="11"/>
                <c:pt idx="0">
                  <c:v>268</c:v>
                </c:pt>
                <c:pt idx="1">
                  <c:v>402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268</c:v>
                </c:pt>
                <c:pt idx="6">
                  <c:v>67</c:v>
                </c:pt>
                <c:pt idx="7">
                  <c:v>536</c:v>
                </c:pt>
                <c:pt idx="8">
                  <c:v>134</c:v>
                </c:pt>
                <c:pt idx="9">
                  <c:v>134</c:v>
                </c:pt>
                <c:pt idx="10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87-499F-8CD5-999FDED5ECC8}"/>
            </c:ext>
          </c:extLst>
        </c:ser>
        <c:ser>
          <c:idx val="4"/>
          <c:order val="4"/>
          <c:tx>
            <c:strRef>
              <c:f>TOTALE!$G$2</c:f>
              <c:strCache>
                <c:ptCount val="1"/>
                <c:pt idx="0">
                  <c:v>TOT wk 44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TOTALE!$G$4:$G$14</c:f>
              <c:numCache>
                <c:formatCode>#,##0</c:formatCode>
                <c:ptCount val="11"/>
                <c:pt idx="0">
                  <c:v>280</c:v>
                </c:pt>
                <c:pt idx="1">
                  <c:v>420</c:v>
                </c:pt>
                <c:pt idx="2">
                  <c:v>140</c:v>
                </c:pt>
                <c:pt idx="3">
                  <c:v>140</c:v>
                </c:pt>
                <c:pt idx="4">
                  <c:v>140</c:v>
                </c:pt>
                <c:pt idx="5">
                  <c:v>280</c:v>
                </c:pt>
                <c:pt idx="6">
                  <c:v>70</c:v>
                </c:pt>
                <c:pt idx="7">
                  <c:v>560</c:v>
                </c:pt>
                <c:pt idx="8">
                  <c:v>140</c:v>
                </c:pt>
                <c:pt idx="9">
                  <c:v>140</c:v>
                </c:pt>
                <c:pt idx="10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87-499F-8CD5-999FDED5ECC8}"/>
            </c:ext>
          </c:extLst>
        </c:ser>
        <c:ser>
          <c:idx val="5"/>
          <c:order val="5"/>
          <c:tx>
            <c:strRef>
              <c:f>TOTALE!$H$2</c:f>
              <c:strCache>
                <c:ptCount val="1"/>
                <c:pt idx="0">
                  <c:v>TOT wk 45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TOTALE!$B$4:$B$14</c:f>
              <c:strCache>
                <c:ptCount val="11"/>
                <c:pt idx="0">
                  <c:v>KITAA</c:v>
                </c:pt>
                <c:pt idx="1">
                  <c:v>KITAB</c:v>
                </c:pt>
                <c:pt idx="2">
                  <c:v>KITAC</c:v>
                </c:pt>
                <c:pt idx="3">
                  <c:v>KITAD</c:v>
                </c:pt>
                <c:pt idx="4">
                  <c:v>KITAE</c:v>
                </c:pt>
                <c:pt idx="5">
                  <c:v>KITAF</c:v>
                </c:pt>
                <c:pt idx="6">
                  <c:v>KITAG</c:v>
                </c:pt>
                <c:pt idx="7">
                  <c:v>KITAH</c:v>
                </c:pt>
                <c:pt idx="8">
                  <c:v>KITAI</c:v>
                </c:pt>
                <c:pt idx="9">
                  <c:v>KITAJ</c:v>
                </c:pt>
                <c:pt idx="10">
                  <c:v>KITAK</c:v>
                </c:pt>
              </c:strCache>
            </c:strRef>
          </c:cat>
          <c:val>
            <c:numRef>
              <c:f>TOTALE!$H$4:$H$14</c:f>
              <c:numCache>
                <c:formatCode>#,##0</c:formatCode>
                <c:ptCount val="11"/>
                <c:pt idx="0">
                  <c:v>264</c:v>
                </c:pt>
                <c:pt idx="1">
                  <c:v>396</c:v>
                </c:pt>
                <c:pt idx="2">
                  <c:v>132</c:v>
                </c:pt>
                <c:pt idx="3">
                  <c:v>132</c:v>
                </c:pt>
                <c:pt idx="4">
                  <c:v>132</c:v>
                </c:pt>
                <c:pt idx="5">
                  <c:v>264</c:v>
                </c:pt>
                <c:pt idx="6">
                  <c:v>66</c:v>
                </c:pt>
                <c:pt idx="7">
                  <c:v>528</c:v>
                </c:pt>
                <c:pt idx="8">
                  <c:v>132</c:v>
                </c:pt>
                <c:pt idx="9">
                  <c:v>132</c:v>
                </c:pt>
                <c:pt idx="10">
                  <c:v>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87-499F-8CD5-999FDED5E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0823072"/>
        <c:axId val="830820160"/>
      </c:barChart>
      <c:catAx>
        <c:axId val="8308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0820160"/>
        <c:crosses val="autoZero"/>
        <c:auto val="1"/>
        <c:lblAlgn val="ctr"/>
        <c:lblOffset val="100"/>
        <c:noMultiLvlLbl val="0"/>
      </c:catAx>
      <c:valAx>
        <c:axId val="83082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0823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LIVELLO</a:t>
            </a:r>
            <a:r>
              <a:rPr lang="it-IT" baseline="0"/>
              <a:t> 3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TOTALE!$C$2</c:f>
              <c:strCache>
                <c:ptCount val="1"/>
                <c:pt idx="0">
                  <c:v>TOT wk 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TOTALE!$C$15:$C$20</c:f>
              <c:numCache>
                <c:formatCode>#,##0</c:formatCode>
                <c:ptCount val="6"/>
                <c:pt idx="0">
                  <c:v>120609.425</c:v>
                </c:pt>
                <c:pt idx="1">
                  <c:v>96982.072000000029</c:v>
                </c:pt>
                <c:pt idx="2">
                  <c:v>467.7</c:v>
                </c:pt>
                <c:pt idx="3">
                  <c:v>7790.7119999999995</c:v>
                </c:pt>
                <c:pt idx="4">
                  <c:v>261.60000000000002</c:v>
                </c:pt>
                <c:pt idx="5">
                  <c:v>189511.75799999997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19-4BD5-B5BF-5FDD6337FD22}"/>
            </c:ext>
          </c:extLst>
        </c:ser>
        <c:ser>
          <c:idx val="1"/>
          <c:order val="1"/>
          <c:tx>
            <c:strRef>
              <c:f>TOTALE!$D$2</c:f>
              <c:strCache>
                <c:ptCount val="1"/>
                <c:pt idx="0">
                  <c:v>TOT wk 41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TOTALE!$D$15:$D$20</c:f>
              <c:numCache>
                <c:formatCode>#,##0</c:formatCode>
                <c:ptCount val="6"/>
                <c:pt idx="0">
                  <c:v>116902.859</c:v>
                </c:pt>
                <c:pt idx="1">
                  <c:v>95519.127000000037</c:v>
                </c:pt>
                <c:pt idx="2">
                  <c:v>467.7</c:v>
                </c:pt>
                <c:pt idx="3">
                  <c:v>7312.23</c:v>
                </c:pt>
                <c:pt idx="4">
                  <c:v>261.60000000000002</c:v>
                </c:pt>
                <c:pt idx="5">
                  <c:v>185876.60599999997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19-4BD5-B5BF-5FDD6337FD22}"/>
            </c:ext>
          </c:extLst>
        </c:ser>
        <c:ser>
          <c:idx val="2"/>
          <c:order val="2"/>
          <c:tx>
            <c:strRef>
              <c:f>TOTALE!$E$2</c:f>
              <c:strCache>
                <c:ptCount val="1"/>
                <c:pt idx="0">
                  <c:v>TOT wk 42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TOTALE!$E$15:$E$20</c:f>
              <c:numCache>
                <c:formatCode>#,##0</c:formatCode>
                <c:ptCount val="6"/>
                <c:pt idx="0">
                  <c:v>127782.33499999999</c:v>
                </c:pt>
                <c:pt idx="1">
                  <c:v>98497.279000000039</c:v>
                </c:pt>
                <c:pt idx="2">
                  <c:v>452.10999999999996</c:v>
                </c:pt>
                <c:pt idx="3">
                  <c:v>8349.9</c:v>
                </c:pt>
                <c:pt idx="4">
                  <c:v>252.88</c:v>
                </c:pt>
                <c:pt idx="5">
                  <c:v>202232.29500000001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19-4BD5-B5BF-5FDD6337FD22}"/>
            </c:ext>
          </c:extLst>
        </c:ser>
        <c:ser>
          <c:idx val="3"/>
          <c:order val="3"/>
          <c:tx>
            <c:strRef>
              <c:f>TOTALE!$F$2</c:f>
              <c:strCache>
                <c:ptCount val="1"/>
                <c:pt idx="0">
                  <c:v>TOT wk 43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TOTALE!$F$15:$F$20</c:f>
              <c:numCache>
                <c:formatCode>#,##0</c:formatCode>
                <c:ptCount val="6"/>
                <c:pt idx="0">
                  <c:v>126753.25099999999</c:v>
                </c:pt>
                <c:pt idx="1">
                  <c:v>95487.670000000027</c:v>
                </c:pt>
                <c:pt idx="2">
                  <c:v>514.46999999999991</c:v>
                </c:pt>
                <c:pt idx="3">
                  <c:v>8349.9</c:v>
                </c:pt>
                <c:pt idx="4">
                  <c:v>287.76</c:v>
                </c:pt>
                <c:pt idx="5">
                  <c:v>209480.636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19-4BD5-B5BF-5FDD6337FD22}"/>
            </c:ext>
          </c:extLst>
        </c:ser>
        <c:ser>
          <c:idx val="4"/>
          <c:order val="4"/>
          <c:tx>
            <c:strRef>
              <c:f>TOTALE!$G$2</c:f>
              <c:strCache>
                <c:ptCount val="1"/>
                <c:pt idx="0">
                  <c:v>TOT wk 44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TOTALE!$G$15:$G$20</c:f>
              <c:numCache>
                <c:formatCode>#,##0</c:formatCode>
                <c:ptCount val="6"/>
                <c:pt idx="0">
                  <c:v>145250.26199999999</c:v>
                </c:pt>
                <c:pt idx="1">
                  <c:v>111420.51700000002</c:v>
                </c:pt>
                <c:pt idx="2">
                  <c:v>608.00999999999988</c:v>
                </c:pt>
                <c:pt idx="3">
                  <c:v>8868.5519999999997</c:v>
                </c:pt>
                <c:pt idx="4">
                  <c:v>340.08</c:v>
                </c:pt>
                <c:pt idx="5">
                  <c:v>247063.82500000004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19-4BD5-B5BF-5FDD6337FD22}"/>
            </c:ext>
          </c:extLst>
        </c:ser>
        <c:ser>
          <c:idx val="5"/>
          <c:order val="5"/>
          <c:tx>
            <c:strRef>
              <c:f>TOTALE!$H$2</c:f>
              <c:strCache>
                <c:ptCount val="1"/>
                <c:pt idx="0">
                  <c:v>TOT wk 45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TOTALE!$B$15:$B$20</c:f>
              <c:strCache>
                <c:ptCount val="6"/>
                <c:pt idx="0">
                  <c:v>KITAAA</c:v>
                </c:pt>
                <c:pt idx="1">
                  <c:v>KITAAB</c:v>
                </c:pt>
                <c:pt idx="2">
                  <c:v>KITAAC</c:v>
                </c:pt>
                <c:pt idx="3">
                  <c:v>KITAAD</c:v>
                </c:pt>
                <c:pt idx="4">
                  <c:v>KITAAE</c:v>
                </c:pt>
                <c:pt idx="5">
                  <c:v>KITAAF</c:v>
                </c:pt>
              </c:strCache>
            </c:strRef>
          </c:cat>
          <c:val>
            <c:numRef>
              <c:f>TOTALE!$H$15:$H$20</c:f>
              <c:numCache>
                <c:formatCode>#,##0</c:formatCode>
                <c:ptCount val="6"/>
                <c:pt idx="0">
                  <c:v>156379.891</c:v>
                </c:pt>
                <c:pt idx="1">
                  <c:v>122745.69700000004</c:v>
                </c:pt>
                <c:pt idx="2">
                  <c:v>592.42000000000007</c:v>
                </c:pt>
                <c:pt idx="3">
                  <c:v>7989.5299999999988</c:v>
                </c:pt>
                <c:pt idx="4">
                  <c:v>331.36</c:v>
                </c:pt>
                <c:pt idx="5">
                  <c:v>262505.17700000003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19-4BD5-B5BF-5FDD6337F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190848"/>
        <c:axId val="652191264"/>
      </c:barChart>
      <c:catAx>
        <c:axId val="6521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2191264"/>
        <c:crosses val="autoZero"/>
        <c:auto val="1"/>
        <c:lblAlgn val="ctr"/>
        <c:lblOffset val="100"/>
        <c:noMultiLvlLbl val="0"/>
      </c:catAx>
      <c:valAx>
        <c:axId val="65219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219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160020</xdr:colOff>
      <xdr:row>0</xdr:row>
      <xdr:rowOff>312420</xdr:rowOff>
    </xdr:from>
    <xdr:to>
      <xdr:col>36</xdr:col>
      <xdr:colOff>91440</xdr:colOff>
      <xdr:row>19</xdr:row>
      <xdr:rowOff>53340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B53467E8-AE63-4BE1-8CDC-C7DA30F36D4A}"/>
            </a:ext>
          </a:extLst>
        </xdr:cNvPr>
        <xdr:cNvSpPr txBox="1"/>
      </xdr:nvSpPr>
      <xdr:spPr>
        <a:xfrm>
          <a:off x="7482840" y="312420"/>
          <a:ext cx="15171420" cy="34290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2000">
              <a:solidFill>
                <a:srgbClr val="FF0000"/>
              </a:solidFill>
            </a:rPr>
            <a:t>ANDAMENTO</a:t>
          </a:r>
          <a:r>
            <a:rPr lang="it-IT" sz="2000" baseline="0">
              <a:solidFill>
                <a:srgbClr val="FF0000"/>
              </a:solidFill>
            </a:rPr>
            <a:t> MEDIA pz/week</a:t>
          </a:r>
          <a:endParaRPr lang="it-IT" sz="2000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411480</xdr:colOff>
      <xdr:row>2</xdr:row>
      <xdr:rowOff>179070</xdr:rowOff>
    </xdr:from>
    <xdr:to>
      <xdr:col>19</xdr:col>
      <xdr:colOff>45720</xdr:colOff>
      <xdr:row>17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808158A-AFD2-4A23-A117-9C32DE4C04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167640</xdr:colOff>
      <xdr:row>3</xdr:row>
      <xdr:rowOff>3810</xdr:rowOff>
    </xdr:from>
    <xdr:to>
      <xdr:col>28</xdr:col>
      <xdr:colOff>7620</xdr:colOff>
      <xdr:row>17</xdr:row>
      <xdr:rowOff>137160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4B25C71-1106-4C6A-91CB-4061F19781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152400</xdr:colOff>
      <xdr:row>2</xdr:row>
      <xdr:rowOff>175260</xdr:rowOff>
    </xdr:from>
    <xdr:to>
      <xdr:col>35</xdr:col>
      <xdr:colOff>426720</xdr:colOff>
      <xdr:row>17</xdr:row>
      <xdr:rowOff>137160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B21888B-74C6-4113-AA23-4E205A3B82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C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o%20codici/mb51%20KITA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2"/>
      <sheetName val="Sheet1"/>
    </sheetNames>
    <sheetDataSet>
      <sheetData sheetId="0">
        <row r="3">
          <cell r="A3" t="str">
            <v>Week</v>
          </cell>
          <cell r="C3" t="str">
            <v>Somma di Qty in Un</v>
          </cell>
        </row>
        <row r="4">
          <cell r="A4">
            <v>31</v>
          </cell>
          <cell r="C4">
            <v>16209.385</v>
          </cell>
        </row>
        <row r="5">
          <cell r="A5">
            <v>32</v>
          </cell>
          <cell r="C5">
            <v>2167.2139999999999</v>
          </cell>
        </row>
        <row r="6">
          <cell r="A6">
            <v>33</v>
          </cell>
          <cell r="C6">
            <v>7369.9690000000001</v>
          </cell>
        </row>
        <row r="7">
          <cell r="A7">
            <v>34</v>
          </cell>
          <cell r="C7">
            <v>1448.6689999999999</v>
          </cell>
        </row>
        <row r="8">
          <cell r="A8">
            <v>35</v>
          </cell>
          <cell r="C8">
            <v>4531.5039999999999</v>
          </cell>
        </row>
        <row r="9">
          <cell r="A9">
            <v>36</v>
          </cell>
          <cell r="C9">
            <v>14756.66</v>
          </cell>
        </row>
        <row r="10">
          <cell r="A10">
            <v>37</v>
          </cell>
          <cell r="C10">
            <v>7757.9579999999969</v>
          </cell>
        </row>
        <row r="11">
          <cell r="A11">
            <v>38</v>
          </cell>
          <cell r="C11">
            <v>16652.181000000004</v>
          </cell>
        </row>
        <row r="12">
          <cell r="A12">
            <v>39</v>
          </cell>
          <cell r="C12">
            <v>12419.855999999998</v>
          </cell>
        </row>
        <row r="13">
          <cell r="A13">
            <v>40</v>
          </cell>
          <cell r="C13">
            <v>6540.8949999999986</v>
          </cell>
        </row>
        <row r="14">
          <cell r="A14">
            <v>41</v>
          </cell>
          <cell r="C14">
            <v>15565.491</v>
          </cell>
        </row>
        <row r="15">
          <cell r="A15">
            <v>42</v>
          </cell>
          <cell r="C15">
            <v>7027.7179999999998</v>
          </cell>
        </row>
        <row r="16">
          <cell r="A16">
            <v>43</v>
          </cell>
          <cell r="C16">
            <v>8161.9249999999993</v>
          </cell>
        </row>
        <row r="17">
          <cell r="A17">
            <v>44</v>
          </cell>
          <cell r="C17">
            <v>12502.819000000003</v>
          </cell>
        </row>
        <row r="18">
          <cell r="A18">
            <v>45</v>
          </cell>
          <cell r="C18">
            <v>13046.69</v>
          </cell>
        </row>
        <row r="19">
          <cell r="A19">
            <v>46</v>
          </cell>
          <cell r="C19">
            <v>6340.8850000000011</v>
          </cell>
        </row>
        <row r="20">
          <cell r="A20">
            <v>47</v>
          </cell>
          <cell r="C20">
            <v>19945.679999999997</v>
          </cell>
        </row>
        <row r="21">
          <cell r="A21">
            <v>48</v>
          </cell>
          <cell r="C21">
            <v>15661.132999999994</v>
          </cell>
        </row>
        <row r="22">
          <cell r="C22">
            <v>188106.63200000001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heet1"/>
    </sheetNames>
    <sheetDataSet>
      <sheetData sheetId="0">
        <row r="3">
          <cell r="A3" t="str">
            <v xml:space="preserve">Week </v>
          </cell>
          <cell r="C3" t="str">
            <v>Somma di Qty in Un</v>
          </cell>
        </row>
        <row r="4">
          <cell r="A4">
            <v>31</v>
          </cell>
          <cell r="C4">
            <v>5479.1149999999989</v>
          </cell>
        </row>
        <row r="5">
          <cell r="A5">
            <v>32</v>
          </cell>
          <cell r="C5">
            <v>2146.5869999999995</v>
          </cell>
        </row>
        <row r="6">
          <cell r="A6">
            <v>33</v>
          </cell>
          <cell r="C6">
            <v>8185.5290000000005</v>
          </cell>
        </row>
        <row r="7">
          <cell r="A7">
            <v>35</v>
          </cell>
          <cell r="C7">
            <v>1728.1990000000001</v>
          </cell>
        </row>
        <row r="8">
          <cell r="A8">
            <v>36</v>
          </cell>
          <cell r="C8">
            <v>15456.247000000001</v>
          </cell>
        </row>
        <row r="9">
          <cell r="A9">
            <v>37</v>
          </cell>
          <cell r="C9">
            <v>11446.853000000001</v>
          </cell>
        </row>
        <row r="10">
          <cell r="A10">
            <v>38</v>
          </cell>
          <cell r="C10">
            <v>9126.9860000000026</v>
          </cell>
        </row>
        <row r="11">
          <cell r="A11">
            <v>39</v>
          </cell>
          <cell r="C11">
            <v>2199.6610000000001</v>
          </cell>
        </row>
        <row r="12">
          <cell r="A12">
            <v>40</v>
          </cell>
          <cell r="C12">
            <v>12748.353000000008</v>
          </cell>
        </row>
        <row r="13">
          <cell r="A13">
            <v>41</v>
          </cell>
          <cell r="C13">
            <v>3188.1379999999995</v>
          </cell>
        </row>
        <row r="14">
          <cell r="A14">
            <v>42</v>
          </cell>
          <cell r="C14">
            <v>17891.680000000015</v>
          </cell>
        </row>
        <row r="15">
          <cell r="A15">
            <v>43</v>
          </cell>
          <cell r="C15">
            <v>7384.7240000000002</v>
          </cell>
        </row>
        <row r="16">
          <cell r="A16">
            <v>44</v>
          </cell>
          <cell r="C16">
            <v>4016.17</v>
          </cell>
        </row>
        <row r="17">
          <cell r="A17">
            <v>45</v>
          </cell>
          <cell r="C17">
            <v>5124.7389999999987</v>
          </cell>
        </row>
        <row r="18">
          <cell r="A18">
            <v>46</v>
          </cell>
          <cell r="C18">
            <v>5175.920000000001</v>
          </cell>
        </row>
        <row r="19">
          <cell r="A19">
            <v>47</v>
          </cell>
          <cell r="C19">
            <v>15932.847</v>
          </cell>
        </row>
        <row r="20">
          <cell r="A20">
            <v>48</v>
          </cell>
          <cell r="C20">
            <v>13053.379000000008</v>
          </cell>
        </row>
        <row r="21">
          <cell r="C21">
            <v>140285.12700000004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heet1"/>
    </sheetNames>
    <sheetDataSet>
      <sheetData sheetId="0">
        <row r="3">
          <cell r="A3" t="str">
            <v>Week</v>
          </cell>
          <cell r="C3" t="str">
            <v>Somma di Qty in Un</v>
          </cell>
        </row>
        <row r="4">
          <cell r="A4">
            <v>31</v>
          </cell>
          <cell r="C4">
            <v>31.18</v>
          </cell>
        </row>
        <row r="5">
          <cell r="A5">
            <v>32</v>
          </cell>
          <cell r="C5">
            <v>31.18</v>
          </cell>
        </row>
        <row r="6">
          <cell r="A6">
            <v>35</v>
          </cell>
          <cell r="C6">
            <v>31.18</v>
          </cell>
        </row>
        <row r="7">
          <cell r="A7">
            <v>36</v>
          </cell>
          <cell r="C7">
            <v>77.95</v>
          </cell>
        </row>
        <row r="8">
          <cell r="A8">
            <v>37</v>
          </cell>
          <cell r="C8">
            <v>46.769999999999996</v>
          </cell>
        </row>
        <row r="9">
          <cell r="A9">
            <v>38</v>
          </cell>
          <cell r="C9">
            <v>46.769999999999996</v>
          </cell>
        </row>
        <row r="10">
          <cell r="A10">
            <v>39</v>
          </cell>
          <cell r="C10">
            <v>31.18</v>
          </cell>
        </row>
        <row r="11">
          <cell r="A11">
            <v>40</v>
          </cell>
          <cell r="C11">
            <v>62.36</v>
          </cell>
        </row>
        <row r="12">
          <cell r="A12">
            <v>41</v>
          </cell>
          <cell r="C12">
            <v>62.36</v>
          </cell>
        </row>
        <row r="13">
          <cell r="A13">
            <v>42</v>
          </cell>
          <cell r="C13">
            <v>46.769999999999996</v>
          </cell>
        </row>
        <row r="14">
          <cell r="A14">
            <v>44</v>
          </cell>
          <cell r="C14">
            <v>31.18</v>
          </cell>
        </row>
        <row r="15">
          <cell r="A15">
            <v>45</v>
          </cell>
          <cell r="C15">
            <v>15.59</v>
          </cell>
        </row>
        <row r="16">
          <cell r="A16">
            <v>46</v>
          </cell>
          <cell r="C16">
            <v>62.36</v>
          </cell>
        </row>
        <row r="17">
          <cell r="A17">
            <v>47</v>
          </cell>
          <cell r="C17">
            <v>93.54</v>
          </cell>
        </row>
        <row r="18">
          <cell r="A18">
            <v>48</v>
          </cell>
          <cell r="C18">
            <v>15.59</v>
          </cell>
        </row>
        <row r="19">
          <cell r="C19">
            <v>685.96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heet1"/>
    </sheetNames>
    <sheetDataSet>
      <sheetData sheetId="0">
        <row r="3">
          <cell r="A3" t="str">
            <v>Week</v>
          </cell>
          <cell r="C3" t="str">
            <v>Somma di Qty in Un</v>
          </cell>
        </row>
        <row r="4">
          <cell r="A4">
            <v>31</v>
          </cell>
          <cell r="C4">
            <v>478.48200000000003</v>
          </cell>
        </row>
        <row r="5">
          <cell r="A5">
            <v>34</v>
          </cell>
          <cell r="C5">
            <v>516.11400000000003</v>
          </cell>
        </row>
        <row r="6">
          <cell r="A6">
            <v>35</v>
          </cell>
          <cell r="C6">
            <v>1040.4059999999999</v>
          </cell>
        </row>
        <row r="7">
          <cell r="A7">
            <v>36</v>
          </cell>
          <cell r="C7">
            <v>824.36400000000003</v>
          </cell>
        </row>
        <row r="8">
          <cell r="A8">
            <v>37</v>
          </cell>
          <cell r="C8">
            <v>524.65199999999993</v>
          </cell>
        </row>
        <row r="9">
          <cell r="A9">
            <v>38</v>
          </cell>
          <cell r="C9">
            <v>478.48200000000003</v>
          </cell>
        </row>
        <row r="10">
          <cell r="A10">
            <v>39</v>
          </cell>
          <cell r="C10">
            <v>146.30199999999999</v>
          </cell>
        </row>
        <row r="11">
          <cell r="A11">
            <v>40</v>
          </cell>
          <cell r="C11">
            <v>508.39800000000002</v>
          </cell>
        </row>
        <row r="12">
          <cell r="A12">
            <v>41</v>
          </cell>
          <cell r="C12">
            <v>2107.7660000000001</v>
          </cell>
        </row>
        <row r="13">
          <cell r="A13">
            <v>42</v>
          </cell>
          <cell r="C13">
            <v>1128.114</v>
          </cell>
        </row>
        <row r="14">
          <cell r="A14">
            <v>43</v>
          </cell>
          <cell r="C14">
            <v>37.631999999999998</v>
          </cell>
        </row>
        <row r="15">
          <cell r="A15">
            <v>45</v>
          </cell>
          <cell r="C15">
            <v>1037.67</v>
          </cell>
        </row>
        <row r="16">
          <cell r="A16">
            <v>47</v>
          </cell>
          <cell r="C16">
            <v>1034.7660000000001</v>
          </cell>
        </row>
        <row r="17">
          <cell r="A17">
            <v>48</v>
          </cell>
          <cell r="C17">
            <v>161.38399999999999</v>
          </cell>
        </row>
        <row r="18">
          <cell r="C18">
            <v>10024.531999999999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heet1"/>
    </sheetNames>
    <sheetDataSet>
      <sheetData sheetId="0">
        <row r="3">
          <cell r="A3" t="str">
            <v>Week</v>
          </cell>
          <cell r="C3" t="str">
            <v>Somma di Qty in Un</v>
          </cell>
        </row>
        <row r="4">
          <cell r="A4">
            <v>31</v>
          </cell>
          <cell r="C4">
            <v>17.440000000000001</v>
          </cell>
        </row>
        <row r="5">
          <cell r="A5">
            <v>32</v>
          </cell>
          <cell r="C5">
            <v>17.440000000000001</v>
          </cell>
        </row>
        <row r="6">
          <cell r="A6">
            <v>35</v>
          </cell>
          <cell r="C6">
            <v>17.440000000000001</v>
          </cell>
        </row>
        <row r="7">
          <cell r="A7">
            <v>36</v>
          </cell>
          <cell r="C7">
            <v>43.6</v>
          </cell>
        </row>
        <row r="8">
          <cell r="A8">
            <v>37</v>
          </cell>
          <cell r="C8">
            <v>26.160000000000004</v>
          </cell>
        </row>
        <row r="9">
          <cell r="A9">
            <v>38</v>
          </cell>
          <cell r="C9">
            <v>26.160000000000004</v>
          </cell>
        </row>
        <row r="10">
          <cell r="A10">
            <v>39</v>
          </cell>
          <cell r="C10">
            <v>17.440000000000001</v>
          </cell>
        </row>
        <row r="11">
          <cell r="A11">
            <v>40</v>
          </cell>
          <cell r="C11">
            <v>34.880000000000003</v>
          </cell>
        </row>
        <row r="12">
          <cell r="A12">
            <v>41</v>
          </cell>
          <cell r="C12">
            <v>34.880000000000003</v>
          </cell>
        </row>
        <row r="13">
          <cell r="A13">
            <v>42</v>
          </cell>
          <cell r="C13">
            <v>26.160000000000004</v>
          </cell>
        </row>
        <row r="14">
          <cell r="A14">
            <v>44</v>
          </cell>
          <cell r="C14">
            <v>17.440000000000001</v>
          </cell>
        </row>
        <row r="15">
          <cell r="A15">
            <v>45</v>
          </cell>
          <cell r="C15">
            <v>8.7200000000000006</v>
          </cell>
        </row>
        <row r="16">
          <cell r="A16">
            <v>46</v>
          </cell>
          <cell r="C16">
            <v>34.880000000000003</v>
          </cell>
        </row>
        <row r="17">
          <cell r="A17">
            <v>47</v>
          </cell>
          <cell r="C17">
            <v>52.32</v>
          </cell>
        </row>
        <row r="18">
          <cell r="A18">
            <v>48</v>
          </cell>
          <cell r="C18">
            <v>8.7200000000000006</v>
          </cell>
        </row>
        <row r="19">
          <cell r="C19">
            <v>383.68000000000006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heet1"/>
    </sheetNames>
    <sheetDataSet>
      <sheetData sheetId="0">
        <row r="3">
          <cell r="A3" t="str">
            <v>Week</v>
          </cell>
          <cell r="C3" t="str">
            <v>Somma di Qty in Un</v>
          </cell>
        </row>
        <row r="4">
          <cell r="A4">
            <v>31</v>
          </cell>
          <cell r="C4">
            <v>14353.244999999997</v>
          </cell>
        </row>
        <row r="5">
          <cell r="A5">
            <v>32</v>
          </cell>
          <cell r="C5">
            <v>6451.2250000000022</v>
          </cell>
        </row>
        <row r="6">
          <cell r="A6">
            <v>33</v>
          </cell>
          <cell r="C6">
            <v>5881.39</v>
          </cell>
        </row>
        <row r="7">
          <cell r="A7">
            <v>34</v>
          </cell>
          <cell r="C7">
            <v>8228.9969999999976</v>
          </cell>
        </row>
        <row r="8">
          <cell r="A8">
            <v>35</v>
          </cell>
          <cell r="C8">
            <v>8334.0650000000005</v>
          </cell>
        </row>
        <row r="9">
          <cell r="A9">
            <v>36</v>
          </cell>
          <cell r="C9">
            <v>34303.383999999991</v>
          </cell>
        </row>
        <row r="10">
          <cell r="A10">
            <v>37</v>
          </cell>
          <cell r="C10">
            <v>19911.452000000008</v>
          </cell>
        </row>
        <row r="11">
          <cell r="A11">
            <v>38</v>
          </cell>
          <cell r="C11">
            <v>15214.12800000001</v>
          </cell>
        </row>
        <row r="12">
          <cell r="A12">
            <v>39</v>
          </cell>
          <cell r="C12">
            <v>7806.0879999999988</v>
          </cell>
        </row>
        <row r="13">
          <cell r="A13">
            <v>40</v>
          </cell>
          <cell r="C13">
            <v>18321.670999999991</v>
          </cell>
        </row>
        <row r="14">
          <cell r="A14">
            <v>41</v>
          </cell>
          <cell r="C14">
            <v>13034.219000000008</v>
          </cell>
        </row>
        <row r="15">
          <cell r="A15">
            <v>42</v>
          </cell>
          <cell r="C15">
            <v>30552.419999999987</v>
          </cell>
        </row>
        <row r="16">
          <cell r="A16">
            <v>43</v>
          </cell>
          <cell r="C16">
            <v>7119.474000000002</v>
          </cell>
        </row>
        <row r="17">
          <cell r="A17">
            <v>44</v>
          </cell>
          <cell r="C17">
            <v>10718.093000000003</v>
          </cell>
        </row>
        <row r="18">
          <cell r="A18">
            <v>45</v>
          </cell>
          <cell r="C18">
            <v>22806.914000000008</v>
          </cell>
        </row>
        <row r="19">
          <cell r="A19">
            <v>46</v>
          </cell>
          <cell r="C19">
            <v>13129.731000000013</v>
          </cell>
        </row>
        <row r="20">
          <cell r="A20">
            <v>47</v>
          </cell>
          <cell r="C20">
            <v>45812.186000000016</v>
          </cell>
        </row>
        <row r="21">
          <cell r="A21">
            <v>48</v>
          </cell>
          <cell r="C21">
            <v>23775.417000000009</v>
          </cell>
        </row>
        <row r="22">
          <cell r="C22">
            <v>305754.09900000005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38EE-EEF6-4D0B-B4FD-91F3EA7CF79E}">
  <dimension ref="A1:U21"/>
  <sheetViews>
    <sheetView topLeftCell="K1" workbookViewId="0">
      <selection activeCell="T11" sqref="T11"/>
    </sheetView>
  </sheetViews>
  <sheetFormatPr defaultRowHeight="14.4" x14ac:dyDescent="0.3"/>
  <cols>
    <col min="1" max="3" width="8.88671875" style="1"/>
    <col min="4" max="4" width="19" style="1" bestFit="1" customWidth="1"/>
    <col min="5" max="5" width="10.77734375" style="1" bestFit="1" customWidth="1"/>
    <col min="6" max="6" width="9" style="1" bestFit="1" customWidth="1"/>
    <col min="7" max="7" width="9.5546875" style="1" bestFit="1" customWidth="1"/>
    <col min="8" max="8" width="9" style="1" bestFit="1" customWidth="1"/>
    <col min="9" max="10" width="9.5546875" style="1" bestFit="1" customWidth="1"/>
    <col min="11" max="11" width="9" style="1" bestFit="1" customWidth="1"/>
    <col min="12" max="13" width="9.5546875" style="1" bestFit="1" customWidth="1"/>
    <col min="14" max="14" width="9" style="1" bestFit="1" customWidth="1"/>
    <col min="15" max="16" width="9.5546875" style="1" bestFit="1" customWidth="1"/>
    <col min="17" max="17" width="9" style="1" bestFit="1" customWidth="1"/>
    <col min="18" max="18" width="9.5546875" style="1" bestFit="1" customWidth="1"/>
    <col min="19" max="19" width="3.88671875" style="1" customWidth="1"/>
    <col min="20" max="20" width="9.5546875" style="1" bestFit="1" customWidth="1"/>
    <col min="21" max="21" width="10.44140625" style="1" bestFit="1" customWidth="1"/>
    <col min="22" max="16384" width="8.88671875" style="1"/>
  </cols>
  <sheetData>
    <row r="1" spans="1:21" x14ac:dyDescent="0.3">
      <c r="F1" s="1" t="s">
        <v>0</v>
      </c>
    </row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31</v>
      </c>
      <c r="G2" s="3">
        <v>32</v>
      </c>
      <c r="H2" s="3">
        <v>33</v>
      </c>
      <c r="I2" s="3">
        <v>34</v>
      </c>
      <c r="J2" s="3">
        <v>35</v>
      </c>
      <c r="K2" s="3">
        <v>36</v>
      </c>
      <c r="L2" s="3">
        <v>37</v>
      </c>
      <c r="M2" s="3">
        <v>38</v>
      </c>
      <c r="N2" s="3">
        <v>39</v>
      </c>
      <c r="O2" s="4">
        <v>40</v>
      </c>
      <c r="P2" s="5">
        <v>41</v>
      </c>
      <c r="Q2" s="5">
        <v>42</v>
      </c>
      <c r="R2" s="5">
        <v>43</v>
      </c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8" t="s">
        <v>9</v>
      </c>
      <c r="F3" s="19">
        <v>10</v>
      </c>
      <c r="G3" s="19">
        <v>0</v>
      </c>
      <c r="H3" s="19">
        <v>0</v>
      </c>
      <c r="I3" s="19">
        <v>0</v>
      </c>
      <c r="J3" s="19">
        <v>8</v>
      </c>
      <c r="K3" s="19">
        <v>6</v>
      </c>
      <c r="L3" s="19">
        <v>6</v>
      </c>
      <c r="M3" s="19">
        <v>6</v>
      </c>
      <c r="N3" s="19">
        <v>7</v>
      </c>
      <c r="O3" s="19">
        <v>7</v>
      </c>
      <c r="P3" s="19">
        <v>6</v>
      </c>
      <c r="Q3" s="19">
        <v>9</v>
      </c>
      <c r="R3" s="19">
        <v>4</v>
      </c>
      <c r="S3" s="15"/>
      <c r="T3" s="16">
        <f>SUM(F3:R3)</f>
        <v>69</v>
      </c>
      <c r="U3" s="12">
        <f>AVERAGE(F3:R3)/5</f>
        <v>1.0615384615384615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8" t="s">
        <v>11</v>
      </c>
      <c r="F4" s="19">
        <f>F$3*$C4</f>
        <v>40</v>
      </c>
      <c r="G4" s="19">
        <f t="shared" ref="G4:R4" si="0">G$3*$C4</f>
        <v>0</v>
      </c>
      <c r="H4" s="19">
        <f t="shared" si="0"/>
        <v>0</v>
      </c>
      <c r="I4" s="19">
        <f t="shared" si="0"/>
        <v>0</v>
      </c>
      <c r="J4" s="19">
        <f t="shared" si="0"/>
        <v>32</v>
      </c>
      <c r="K4" s="19">
        <f t="shared" si="0"/>
        <v>24</v>
      </c>
      <c r="L4" s="19">
        <f t="shared" si="0"/>
        <v>24</v>
      </c>
      <c r="M4" s="19">
        <f t="shared" si="0"/>
        <v>24</v>
      </c>
      <c r="N4" s="19">
        <f t="shared" si="0"/>
        <v>28</v>
      </c>
      <c r="O4" s="19">
        <f t="shared" si="0"/>
        <v>28</v>
      </c>
      <c r="P4" s="19">
        <f t="shared" si="0"/>
        <v>24</v>
      </c>
      <c r="Q4" s="19">
        <f t="shared" si="0"/>
        <v>36</v>
      </c>
      <c r="R4" s="19">
        <f t="shared" si="0"/>
        <v>16</v>
      </c>
      <c r="S4" s="15"/>
      <c r="T4" s="16">
        <f t="shared" ref="T4:T20" si="1">SUM(F4:R4)</f>
        <v>276</v>
      </c>
      <c r="U4" s="12">
        <f t="shared" ref="U4:U20" si="2">AVERAGE(F4:R4)/5</f>
        <v>4.2461538461538462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8" t="s">
        <v>12</v>
      </c>
      <c r="F5" s="19">
        <f>F$3*$C5</f>
        <v>60</v>
      </c>
      <c r="G5" s="19">
        <f t="shared" ref="G5:R5" si="3">G$3*$C5</f>
        <v>0</v>
      </c>
      <c r="H5" s="19">
        <f t="shared" si="3"/>
        <v>0</v>
      </c>
      <c r="I5" s="19">
        <f t="shared" si="3"/>
        <v>0</v>
      </c>
      <c r="J5" s="19">
        <f t="shared" si="3"/>
        <v>48</v>
      </c>
      <c r="K5" s="19">
        <f t="shared" si="3"/>
        <v>36</v>
      </c>
      <c r="L5" s="19">
        <f t="shared" si="3"/>
        <v>36</v>
      </c>
      <c r="M5" s="19">
        <f t="shared" si="3"/>
        <v>36</v>
      </c>
      <c r="N5" s="19">
        <f t="shared" si="3"/>
        <v>42</v>
      </c>
      <c r="O5" s="19">
        <f t="shared" si="3"/>
        <v>42</v>
      </c>
      <c r="P5" s="19">
        <f t="shared" si="3"/>
        <v>36</v>
      </c>
      <c r="Q5" s="19">
        <f t="shared" si="3"/>
        <v>54</v>
      </c>
      <c r="R5" s="19">
        <f t="shared" si="3"/>
        <v>24</v>
      </c>
      <c r="S5" s="15"/>
      <c r="T5" s="16">
        <f t="shared" si="1"/>
        <v>414</v>
      </c>
      <c r="U5" s="12">
        <f t="shared" si="2"/>
        <v>6.3692307692307697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8" t="s">
        <v>13</v>
      </c>
      <c r="F6" s="19">
        <f t="shared" ref="F6:R14" si="4">F$3*$C6</f>
        <v>20</v>
      </c>
      <c r="G6" s="19">
        <f t="shared" si="4"/>
        <v>0</v>
      </c>
      <c r="H6" s="19">
        <f t="shared" si="4"/>
        <v>0</v>
      </c>
      <c r="I6" s="19">
        <f t="shared" si="4"/>
        <v>0</v>
      </c>
      <c r="J6" s="19">
        <f t="shared" si="4"/>
        <v>16</v>
      </c>
      <c r="K6" s="19">
        <f t="shared" si="4"/>
        <v>12</v>
      </c>
      <c r="L6" s="19">
        <f t="shared" si="4"/>
        <v>12</v>
      </c>
      <c r="M6" s="19">
        <f t="shared" si="4"/>
        <v>12</v>
      </c>
      <c r="N6" s="19">
        <f t="shared" si="4"/>
        <v>14</v>
      </c>
      <c r="O6" s="19">
        <f t="shared" si="4"/>
        <v>14</v>
      </c>
      <c r="P6" s="19">
        <f t="shared" si="4"/>
        <v>12</v>
      </c>
      <c r="Q6" s="19">
        <f t="shared" si="4"/>
        <v>18</v>
      </c>
      <c r="R6" s="19">
        <f t="shared" si="4"/>
        <v>8</v>
      </c>
      <c r="S6" s="15"/>
      <c r="T6" s="16">
        <f t="shared" si="1"/>
        <v>138</v>
      </c>
      <c r="U6" s="12">
        <f t="shared" si="2"/>
        <v>2.1230769230769231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8" t="s">
        <v>14</v>
      </c>
      <c r="F7" s="19">
        <f t="shared" si="4"/>
        <v>20</v>
      </c>
      <c r="G7" s="19">
        <f t="shared" si="4"/>
        <v>0</v>
      </c>
      <c r="H7" s="19">
        <f t="shared" si="4"/>
        <v>0</v>
      </c>
      <c r="I7" s="19">
        <f t="shared" si="4"/>
        <v>0</v>
      </c>
      <c r="J7" s="19">
        <f t="shared" si="4"/>
        <v>16</v>
      </c>
      <c r="K7" s="19">
        <f t="shared" si="4"/>
        <v>12</v>
      </c>
      <c r="L7" s="19">
        <f t="shared" si="4"/>
        <v>12</v>
      </c>
      <c r="M7" s="19">
        <f t="shared" si="4"/>
        <v>12</v>
      </c>
      <c r="N7" s="19">
        <f t="shared" si="4"/>
        <v>14</v>
      </c>
      <c r="O7" s="19">
        <f t="shared" si="4"/>
        <v>14</v>
      </c>
      <c r="P7" s="19">
        <f t="shared" si="4"/>
        <v>12</v>
      </c>
      <c r="Q7" s="19">
        <f t="shared" si="4"/>
        <v>18</v>
      </c>
      <c r="R7" s="19">
        <f t="shared" si="4"/>
        <v>8</v>
      </c>
      <c r="S7" s="15"/>
      <c r="T7" s="16">
        <f t="shared" si="1"/>
        <v>138</v>
      </c>
      <c r="U7" s="12">
        <f t="shared" si="2"/>
        <v>2.1230769230769231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8" t="s">
        <v>15</v>
      </c>
      <c r="F8" s="19">
        <f t="shared" si="4"/>
        <v>20</v>
      </c>
      <c r="G8" s="19">
        <f t="shared" si="4"/>
        <v>0</v>
      </c>
      <c r="H8" s="19">
        <f t="shared" si="4"/>
        <v>0</v>
      </c>
      <c r="I8" s="19">
        <f t="shared" si="4"/>
        <v>0</v>
      </c>
      <c r="J8" s="19">
        <f t="shared" si="4"/>
        <v>16</v>
      </c>
      <c r="K8" s="19">
        <f t="shared" si="4"/>
        <v>12</v>
      </c>
      <c r="L8" s="19">
        <f t="shared" si="4"/>
        <v>12</v>
      </c>
      <c r="M8" s="19">
        <f t="shared" si="4"/>
        <v>12</v>
      </c>
      <c r="N8" s="19">
        <f t="shared" si="4"/>
        <v>14</v>
      </c>
      <c r="O8" s="19">
        <f t="shared" si="4"/>
        <v>14</v>
      </c>
      <c r="P8" s="19">
        <f t="shared" si="4"/>
        <v>12</v>
      </c>
      <c r="Q8" s="19">
        <f t="shared" si="4"/>
        <v>18</v>
      </c>
      <c r="R8" s="19">
        <f t="shared" si="4"/>
        <v>8</v>
      </c>
      <c r="S8" s="15"/>
      <c r="T8" s="16">
        <f t="shared" si="1"/>
        <v>138</v>
      </c>
      <c r="U8" s="12">
        <f t="shared" si="2"/>
        <v>2.1230769230769231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8" t="s">
        <v>16</v>
      </c>
      <c r="F9" s="19">
        <f t="shared" si="4"/>
        <v>40</v>
      </c>
      <c r="G9" s="19">
        <f t="shared" si="4"/>
        <v>0</v>
      </c>
      <c r="H9" s="19">
        <f t="shared" si="4"/>
        <v>0</v>
      </c>
      <c r="I9" s="19">
        <f t="shared" si="4"/>
        <v>0</v>
      </c>
      <c r="J9" s="19">
        <f t="shared" si="4"/>
        <v>32</v>
      </c>
      <c r="K9" s="19">
        <f t="shared" si="4"/>
        <v>24</v>
      </c>
      <c r="L9" s="19">
        <f t="shared" si="4"/>
        <v>24</v>
      </c>
      <c r="M9" s="19">
        <f t="shared" si="4"/>
        <v>24</v>
      </c>
      <c r="N9" s="19">
        <f t="shared" si="4"/>
        <v>28</v>
      </c>
      <c r="O9" s="19">
        <f t="shared" si="4"/>
        <v>28</v>
      </c>
      <c r="P9" s="19">
        <f t="shared" si="4"/>
        <v>24</v>
      </c>
      <c r="Q9" s="19">
        <f t="shared" si="4"/>
        <v>36</v>
      </c>
      <c r="R9" s="19">
        <f t="shared" si="4"/>
        <v>16</v>
      </c>
      <c r="S9" s="15"/>
      <c r="T9" s="16">
        <f t="shared" si="1"/>
        <v>276</v>
      </c>
      <c r="U9" s="12">
        <f t="shared" si="2"/>
        <v>4.2461538461538462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8" t="s">
        <v>17</v>
      </c>
      <c r="F10" s="19">
        <f>F$3*$C10</f>
        <v>10</v>
      </c>
      <c r="G10" s="19">
        <f t="shared" si="4"/>
        <v>0</v>
      </c>
      <c r="H10" s="19">
        <f t="shared" si="4"/>
        <v>0</v>
      </c>
      <c r="I10" s="19">
        <f t="shared" si="4"/>
        <v>0</v>
      </c>
      <c r="J10" s="19">
        <f t="shared" si="4"/>
        <v>8</v>
      </c>
      <c r="K10" s="19">
        <f t="shared" si="4"/>
        <v>6</v>
      </c>
      <c r="L10" s="19">
        <f t="shared" si="4"/>
        <v>6</v>
      </c>
      <c r="M10" s="19">
        <f t="shared" si="4"/>
        <v>6</v>
      </c>
      <c r="N10" s="19">
        <f t="shared" si="4"/>
        <v>7</v>
      </c>
      <c r="O10" s="19">
        <f t="shared" si="4"/>
        <v>7</v>
      </c>
      <c r="P10" s="19">
        <f t="shared" si="4"/>
        <v>6</v>
      </c>
      <c r="Q10" s="19">
        <f t="shared" si="4"/>
        <v>9</v>
      </c>
      <c r="R10" s="19">
        <f t="shared" si="4"/>
        <v>4</v>
      </c>
      <c r="S10" s="15"/>
      <c r="T10" s="16">
        <f t="shared" si="1"/>
        <v>69</v>
      </c>
      <c r="U10" s="12">
        <f t="shared" si="2"/>
        <v>1.0615384615384615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8" t="s">
        <v>18</v>
      </c>
      <c r="F11" s="19">
        <f t="shared" si="4"/>
        <v>80</v>
      </c>
      <c r="G11" s="19">
        <f t="shared" si="4"/>
        <v>0</v>
      </c>
      <c r="H11" s="19">
        <f t="shared" si="4"/>
        <v>0</v>
      </c>
      <c r="I11" s="19">
        <f t="shared" si="4"/>
        <v>0</v>
      </c>
      <c r="J11" s="19">
        <f t="shared" si="4"/>
        <v>64</v>
      </c>
      <c r="K11" s="19">
        <f t="shared" si="4"/>
        <v>48</v>
      </c>
      <c r="L11" s="19">
        <f t="shared" si="4"/>
        <v>48</v>
      </c>
      <c r="M11" s="19">
        <f t="shared" si="4"/>
        <v>48</v>
      </c>
      <c r="N11" s="19">
        <f t="shared" si="4"/>
        <v>56</v>
      </c>
      <c r="O11" s="19">
        <f t="shared" si="4"/>
        <v>56</v>
      </c>
      <c r="P11" s="19">
        <f t="shared" si="4"/>
        <v>48</v>
      </c>
      <c r="Q11" s="19">
        <f t="shared" si="4"/>
        <v>72</v>
      </c>
      <c r="R11" s="19">
        <f t="shared" si="4"/>
        <v>32</v>
      </c>
      <c r="S11" s="15"/>
      <c r="T11" s="16">
        <f t="shared" si="1"/>
        <v>552</v>
      </c>
      <c r="U11" s="12">
        <f t="shared" si="2"/>
        <v>8.4923076923076923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8" t="s">
        <v>19</v>
      </c>
      <c r="F12" s="19">
        <f t="shared" si="4"/>
        <v>20</v>
      </c>
      <c r="G12" s="19">
        <f t="shared" si="4"/>
        <v>0</v>
      </c>
      <c r="H12" s="19">
        <f t="shared" si="4"/>
        <v>0</v>
      </c>
      <c r="I12" s="19">
        <f t="shared" si="4"/>
        <v>0</v>
      </c>
      <c r="J12" s="19">
        <f t="shared" si="4"/>
        <v>16</v>
      </c>
      <c r="K12" s="19">
        <f t="shared" si="4"/>
        <v>12</v>
      </c>
      <c r="L12" s="19">
        <f t="shared" si="4"/>
        <v>12</v>
      </c>
      <c r="M12" s="19">
        <f t="shared" si="4"/>
        <v>12</v>
      </c>
      <c r="N12" s="19">
        <f t="shared" si="4"/>
        <v>14</v>
      </c>
      <c r="O12" s="19">
        <f t="shared" si="4"/>
        <v>14</v>
      </c>
      <c r="P12" s="19">
        <f t="shared" si="4"/>
        <v>12</v>
      </c>
      <c r="Q12" s="19">
        <f t="shared" si="4"/>
        <v>18</v>
      </c>
      <c r="R12" s="19">
        <f t="shared" si="4"/>
        <v>8</v>
      </c>
      <c r="S12" s="15"/>
      <c r="T12" s="16">
        <f t="shared" si="1"/>
        <v>138</v>
      </c>
      <c r="U12" s="12">
        <f t="shared" si="2"/>
        <v>2.1230769230769231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8" t="s">
        <v>20</v>
      </c>
      <c r="F13" s="19">
        <f t="shared" si="4"/>
        <v>20</v>
      </c>
      <c r="G13" s="19">
        <f t="shared" si="4"/>
        <v>0</v>
      </c>
      <c r="H13" s="19">
        <f t="shared" si="4"/>
        <v>0</v>
      </c>
      <c r="I13" s="19">
        <f t="shared" si="4"/>
        <v>0</v>
      </c>
      <c r="J13" s="19">
        <f t="shared" si="4"/>
        <v>16</v>
      </c>
      <c r="K13" s="19">
        <f t="shared" si="4"/>
        <v>12</v>
      </c>
      <c r="L13" s="19">
        <f t="shared" si="4"/>
        <v>12</v>
      </c>
      <c r="M13" s="19">
        <f t="shared" si="4"/>
        <v>12</v>
      </c>
      <c r="N13" s="19">
        <f t="shared" si="4"/>
        <v>14</v>
      </c>
      <c r="O13" s="19">
        <f t="shared" si="4"/>
        <v>14</v>
      </c>
      <c r="P13" s="19">
        <f t="shared" si="4"/>
        <v>12</v>
      </c>
      <c r="Q13" s="19">
        <f t="shared" si="4"/>
        <v>18</v>
      </c>
      <c r="R13" s="19">
        <f t="shared" si="4"/>
        <v>8</v>
      </c>
      <c r="S13" s="15"/>
      <c r="T13" s="16">
        <f t="shared" si="1"/>
        <v>138</v>
      </c>
      <c r="U13" s="12">
        <f t="shared" si="2"/>
        <v>2.1230769230769231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8" t="s">
        <v>21</v>
      </c>
      <c r="F14" s="19">
        <f t="shared" si="4"/>
        <v>60</v>
      </c>
      <c r="G14" s="19">
        <f t="shared" si="4"/>
        <v>0</v>
      </c>
      <c r="H14" s="19">
        <f t="shared" si="4"/>
        <v>0</v>
      </c>
      <c r="I14" s="19">
        <f t="shared" si="4"/>
        <v>0</v>
      </c>
      <c r="J14" s="19">
        <f t="shared" si="4"/>
        <v>48</v>
      </c>
      <c r="K14" s="19">
        <f t="shared" si="4"/>
        <v>36</v>
      </c>
      <c r="L14" s="19">
        <f t="shared" si="4"/>
        <v>36</v>
      </c>
      <c r="M14" s="19">
        <f t="shared" si="4"/>
        <v>36</v>
      </c>
      <c r="N14" s="19">
        <f t="shared" si="4"/>
        <v>42</v>
      </c>
      <c r="O14" s="19">
        <f t="shared" si="4"/>
        <v>42</v>
      </c>
      <c r="P14" s="19">
        <f t="shared" si="4"/>
        <v>36</v>
      </c>
      <c r="Q14" s="19">
        <f t="shared" si="4"/>
        <v>54</v>
      </c>
      <c r="R14" s="19">
        <f t="shared" si="4"/>
        <v>24</v>
      </c>
      <c r="S14" s="15"/>
      <c r="T14" s="16">
        <f t="shared" si="1"/>
        <v>414</v>
      </c>
      <c r="U14" s="12">
        <f t="shared" si="2"/>
        <v>6.3692307692307697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8" t="s">
        <v>24</v>
      </c>
      <c r="F15" s="19">
        <f>_xlfn.XLOOKUP(F2,[1]Foglio2!$A:$A,[1]Foglio2!$C:$C,"0")</f>
        <v>16209.385</v>
      </c>
      <c r="G15" s="19">
        <f>_xlfn.XLOOKUP(G2,[1]Foglio2!$A:$A,[1]Foglio2!$C:$C,"0")</f>
        <v>2167.2139999999999</v>
      </c>
      <c r="H15" s="19">
        <f>_xlfn.XLOOKUP(H2,[1]Foglio2!$A:$A,[1]Foglio2!$C:$C,"0")</f>
        <v>7369.9690000000001</v>
      </c>
      <c r="I15" s="19">
        <f>_xlfn.XLOOKUP(I2,[1]Foglio2!$A:$A,[1]Foglio2!$C:$C,"0")</f>
        <v>1448.6689999999999</v>
      </c>
      <c r="J15" s="19">
        <f>_xlfn.XLOOKUP(J2,[1]Foglio2!$A:$A,[1]Foglio2!$C:$C,"0")</f>
        <v>4531.5039999999999</v>
      </c>
      <c r="K15" s="19">
        <f>_xlfn.XLOOKUP(K2,[1]Foglio2!$A:$A,[1]Foglio2!$C:$C,"0")</f>
        <v>14756.66</v>
      </c>
      <c r="L15" s="19">
        <f>_xlfn.XLOOKUP(L2,[1]Foglio2!$A:$A,[1]Foglio2!$C:$C,"0")</f>
        <v>7757.9579999999969</v>
      </c>
      <c r="M15" s="19">
        <f>_xlfn.XLOOKUP(M2,[1]Foglio2!$A:$A,[1]Foglio2!$C:$C,"0")</f>
        <v>16652.181000000004</v>
      </c>
      <c r="N15" s="19">
        <f>_xlfn.XLOOKUP(N2,[1]Foglio2!$A:$A,[1]Foglio2!$C:$C,"0")</f>
        <v>12419.855999999998</v>
      </c>
      <c r="O15" s="19">
        <f>_xlfn.XLOOKUP(O2,[1]Foglio2!$A:$A,[1]Foglio2!$C:$C,"0")</f>
        <v>6540.8949999999986</v>
      </c>
      <c r="P15" s="19">
        <f>_xlfn.XLOOKUP(P2,[1]Foglio2!$A:$A,[1]Foglio2!$C:$C,"0")</f>
        <v>15565.491</v>
      </c>
      <c r="Q15" s="19">
        <f>_xlfn.XLOOKUP(Q2,[1]Foglio2!$A:$A,[1]Foglio2!$C:$C,"0")</f>
        <v>7027.7179999999998</v>
      </c>
      <c r="R15" s="19">
        <f>_xlfn.XLOOKUP(R2,[1]Foglio2!$A:$A,[1]Foglio2!$C:$C,"0")</f>
        <v>8161.9249999999993</v>
      </c>
      <c r="S15" s="15"/>
      <c r="T15" s="16">
        <f t="shared" si="1"/>
        <v>120609.425</v>
      </c>
      <c r="U15" s="12">
        <f t="shared" si="2"/>
        <v>1855.5296153846152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8" t="s">
        <v>25</v>
      </c>
      <c r="F16" s="19">
        <f>_xlfn.XLOOKUP(F2,[2]Foglio1!$A:$A,[2]Foglio1!$C:$C,"0")</f>
        <v>5479.1149999999989</v>
      </c>
      <c r="G16" s="19">
        <f>_xlfn.XLOOKUP(G2,[2]Foglio1!$A:$A,[2]Foglio1!$C:$C,"0")</f>
        <v>2146.5869999999995</v>
      </c>
      <c r="H16" s="19">
        <f>_xlfn.XLOOKUP(H2,[2]Foglio1!$A:$A,[2]Foglio1!$C:$C,"0")</f>
        <v>8185.5290000000005</v>
      </c>
      <c r="I16" s="19" t="str">
        <f>_xlfn.XLOOKUP(I2,[2]Foglio1!$A:$A,[2]Foglio1!$C:$C,"0")</f>
        <v>0</v>
      </c>
      <c r="J16" s="19">
        <f>_xlfn.XLOOKUP(J2,[2]Foglio1!$A:$A,[2]Foglio1!$C:$C,"0")</f>
        <v>1728.1990000000001</v>
      </c>
      <c r="K16" s="19">
        <f>_xlfn.XLOOKUP(K2,[2]Foglio1!$A:$A,[2]Foglio1!$C:$C,"0")</f>
        <v>15456.247000000001</v>
      </c>
      <c r="L16" s="19">
        <f>_xlfn.XLOOKUP(L2,[2]Foglio1!$A:$A,[2]Foglio1!$C:$C,"0")</f>
        <v>11446.853000000001</v>
      </c>
      <c r="M16" s="19">
        <f>_xlfn.XLOOKUP(M2,[2]Foglio1!$A:$A,[2]Foglio1!$C:$C,"0")</f>
        <v>9126.9860000000026</v>
      </c>
      <c r="N16" s="19">
        <f>_xlfn.XLOOKUP(N2,[2]Foglio1!$A:$A,[2]Foglio1!$C:$C,"0")</f>
        <v>2199.6610000000001</v>
      </c>
      <c r="O16" s="19">
        <f>_xlfn.XLOOKUP(O2,[2]Foglio1!$A:$A,[2]Foglio1!$C:$C,"0")</f>
        <v>12748.353000000008</v>
      </c>
      <c r="P16" s="19">
        <f>_xlfn.XLOOKUP(P2,[2]Foglio1!$A:$A,[2]Foglio1!$C:$C,"0")</f>
        <v>3188.1379999999995</v>
      </c>
      <c r="Q16" s="19">
        <f>_xlfn.XLOOKUP(Q2,[2]Foglio1!$A:$A,[2]Foglio1!$C:$C,"0")</f>
        <v>17891.680000000015</v>
      </c>
      <c r="R16" s="19">
        <f>_xlfn.XLOOKUP(R2,[2]Foglio1!$A:$A,[2]Foglio1!$C:$C,"0")</f>
        <v>7384.7240000000002</v>
      </c>
      <c r="S16" s="15"/>
      <c r="T16" s="16">
        <f t="shared" si="1"/>
        <v>96982.072000000029</v>
      </c>
      <c r="U16" s="12">
        <f t="shared" si="2"/>
        <v>1616.3678666666672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8" t="s">
        <v>26</v>
      </c>
      <c r="F17" s="19">
        <f>_xlfn.XLOOKUP(F2,[3]Foglio1!$A:$A,[3]Foglio1!$C:$C,"0")</f>
        <v>31.18</v>
      </c>
      <c r="G17" s="19">
        <f>_xlfn.XLOOKUP(G2,[3]Foglio1!$A:$A,[3]Foglio1!$C:$C,"0")</f>
        <v>31.18</v>
      </c>
      <c r="H17" s="19" t="str">
        <f>_xlfn.XLOOKUP(H2,[3]Foglio1!$A:$A,[3]Foglio1!$C:$C,"0")</f>
        <v>0</v>
      </c>
      <c r="I17" s="19" t="str">
        <f>_xlfn.XLOOKUP(I2,[3]Foglio1!$A:$A,[3]Foglio1!$C:$C,"0")</f>
        <v>0</v>
      </c>
      <c r="J17" s="19">
        <f>_xlfn.XLOOKUP(J2,[3]Foglio1!$A:$A,[3]Foglio1!$C:$C,"0")</f>
        <v>31.18</v>
      </c>
      <c r="K17" s="19">
        <f>_xlfn.XLOOKUP(K2,[3]Foglio1!$A:$A,[3]Foglio1!$C:$C,"0")</f>
        <v>77.95</v>
      </c>
      <c r="L17" s="19">
        <f>_xlfn.XLOOKUP(L2,[3]Foglio1!$A:$A,[3]Foglio1!$C:$C,"0")</f>
        <v>46.769999999999996</v>
      </c>
      <c r="M17" s="19">
        <f>_xlfn.XLOOKUP(M2,[3]Foglio1!$A:$A,[3]Foglio1!$C:$C,"0")</f>
        <v>46.769999999999996</v>
      </c>
      <c r="N17" s="19">
        <f>_xlfn.XLOOKUP(N2,[3]Foglio1!$A:$A,[3]Foglio1!$C:$C,"0")</f>
        <v>31.18</v>
      </c>
      <c r="O17" s="19">
        <f>_xlfn.XLOOKUP(O2,[3]Foglio1!$A:$A,[3]Foglio1!$C:$C,"0")</f>
        <v>62.36</v>
      </c>
      <c r="P17" s="19">
        <f>_xlfn.XLOOKUP(P2,[3]Foglio1!$A:$A,[3]Foglio1!$C:$C,"0")</f>
        <v>62.36</v>
      </c>
      <c r="Q17" s="19">
        <f>_xlfn.XLOOKUP(Q2,[3]Foglio1!$A:$A,[3]Foglio1!$C:$C,"0")</f>
        <v>46.769999999999996</v>
      </c>
      <c r="R17" s="19" t="str">
        <f>_xlfn.XLOOKUP(R2,[3]Foglio1!$A:$A,[3]Foglio1!$C:$C,"0")</f>
        <v>0</v>
      </c>
      <c r="S17" s="15"/>
      <c r="T17" s="16">
        <f t="shared" si="1"/>
        <v>467.7</v>
      </c>
      <c r="U17" s="12">
        <f t="shared" si="2"/>
        <v>9.3539999999999992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8" t="s">
        <v>27</v>
      </c>
      <c r="F18" s="19">
        <f>_xlfn.XLOOKUP(F2,[4]Foglio1!$A:$A,[4]Foglio1!$C:$C,"0")</f>
        <v>478.48200000000003</v>
      </c>
      <c r="G18" s="19" t="str">
        <f>_xlfn.XLOOKUP(G2,[4]Foglio1!$A:$A,[4]Foglio1!$C:$C,"0")</f>
        <v>0</v>
      </c>
      <c r="H18" s="19" t="str">
        <f>_xlfn.XLOOKUP(H2,[4]Foglio1!$A:$A,[4]Foglio1!$C:$C,"0")</f>
        <v>0</v>
      </c>
      <c r="I18" s="19">
        <f>_xlfn.XLOOKUP(I2,[4]Foglio1!$A:$A,[4]Foglio1!$C:$C,"0")</f>
        <v>516.11400000000003</v>
      </c>
      <c r="J18" s="19">
        <f>_xlfn.XLOOKUP(J2,[4]Foglio1!$A:$A,[4]Foglio1!$C:$C,"0")</f>
        <v>1040.4059999999999</v>
      </c>
      <c r="K18" s="19">
        <f>_xlfn.XLOOKUP(K2,[4]Foglio1!$A:$A,[4]Foglio1!$C:$C,"0")</f>
        <v>824.36400000000003</v>
      </c>
      <c r="L18" s="19">
        <f>_xlfn.XLOOKUP(L2,[4]Foglio1!$A:$A,[4]Foglio1!$C:$C,"0")</f>
        <v>524.65199999999993</v>
      </c>
      <c r="M18" s="19">
        <f>_xlfn.XLOOKUP(M2,[4]Foglio1!$A:$A,[4]Foglio1!$C:$C,"0")</f>
        <v>478.48200000000003</v>
      </c>
      <c r="N18" s="19">
        <f>_xlfn.XLOOKUP(N2,[4]Foglio1!$A:$A,[4]Foglio1!$C:$C,"0")</f>
        <v>146.30199999999999</v>
      </c>
      <c r="O18" s="19">
        <f>_xlfn.XLOOKUP(O2,[4]Foglio1!$A:$A,[4]Foglio1!$C:$C,"0")</f>
        <v>508.39800000000002</v>
      </c>
      <c r="P18" s="19">
        <f>_xlfn.XLOOKUP(P2,[4]Foglio1!$A:$A,[4]Foglio1!$C:$C,"0")</f>
        <v>2107.7660000000001</v>
      </c>
      <c r="Q18" s="19">
        <f>_xlfn.XLOOKUP(Q2,[4]Foglio1!$A:$A,[4]Foglio1!$C:$C,"0")</f>
        <v>1128.114</v>
      </c>
      <c r="R18" s="19">
        <f>_xlfn.XLOOKUP(R2,[4]Foglio1!$A:$A,[4]Foglio1!$C:$C,"0")</f>
        <v>37.631999999999998</v>
      </c>
      <c r="S18" s="15"/>
      <c r="T18" s="16">
        <f t="shared" si="1"/>
        <v>7790.7119999999995</v>
      </c>
      <c r="U18" s="12">
        <f t="shared" si="2"/>
        <v>141.64930909090907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8" t="s">
        <v>28</v>
      </c>
      <c r="F19" s="19">
        <f>_xlfn.XLOOKUP(F2,[5]Foglio1!$A:$A,[5]Foglio1!$C:$C,"0")</f>
        <v>17.440000000000001</v>
      </c>
      <c r="G19" s="19">
        <f>_xlfn.XLOOKUP(G2,[5]Foglio1!$A:$A,[5]Foglio1!$C:$C,"0")</f>
        <v>17.440000000000001</v>
      </c>
      <c r="H19" s="19" t="str">
        <f>_xlfn.XLOOKUP(H2,[5]Foglio1!$A:$A,[5]Foglio1!$C:$C,"0")</f>
        <v>0</v>
      </c>
      <c r="I19" s="19" t="str">
        <f>_xlfn.XLOOKUP(I2,[5]Foglio1!$A:$A,[5]Foglio1!$C:$C,"0")</f>
        <v>0</v>
      </c>
      <c r="J19" s="19">
        <f>_xlfn.XLOOKUP(J2,[5]Foglio1!$A:$A,[5]Foglio1!$C:$C,"0")</f>
        <v>17.440000000000001</v>
      </c>
      <c r="K19" s="19">
        <f>_xlfn.XLOOKUP(K2,[5]Foglio1!$A:$A,[5]Foglio1!$C:$C,"0")</f>
        <v>43.6</v>
      </c>
      <c r="L19" s="19">
        <f>_xlfn.XLOOKUP(L2,[5]Foglio1!$A:$A,[5]Foglio1!$C:$C,"0")</f>
        <v>26.160000000000004</v>
      </c>
      <c r="M19" s="19">
        <f>_xlfn.XLOOKUP(M2,[5]Foglio1!$A:$A,[5]Foglio1!$C:$C,"0")</f>
        <v>26.160000000000004</v>
      </c>
      <c r="N19" s="19">
        <f>_xlfn.XLOOKUP(N2,[5]Foglio1!$A:$A,[5]Foglio1!$C:$C,"0")</f>
        <v>17.440000000000001</v>
      </c>
      <c r="O19" s="19">
        <f>_xlfn.XLOOKUP(O2,[5]Foglio1!$A:$A,[5]Foglio1!$C:$C,"0")</f>
        <v>34.880000000000003</v>
      </c>
      <c r="P19" s="19">
        <f>_xlfn.XLOOKUP(P2,[5]Foglio1!$A:$A,[5]Foglio1!$C:$C,"0")</f>
        <v>34.880000000000003</v>
      </c>
      <c r="Q19" s="19">
        <f>_xlfn.XLOOKUP(Q2,[5]Foglio1!$A:$A,[5]Foglio1!$C:$C,"0")</f>
        <v>26.160000000000004</v>
      </c>
      <c r="R19" s="19" t="str">
        <f>_xlfn.XLOOKUP(R2,[5]Foglio1!$A:$A,[5]Foglio1!$C:$C,"0")</f>
        <v>0</v>
      </c>
      <c r="S19" s="15"/>
      <c r="T19" s="16">
        <f t="shared" si="1"/>
        <v>261.60000000000002</v>
      </c>
      <c r="U19" s="12">
        <f t="shared" si="2"/>
        <v>5.2320000000000011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8" t="s">
        <v>29</v>
      </c>
      <c r="F20" s="19">
        <f>_xlfn.XLOOKUP(F2,[6]Foglio1!$A:$A,[6]Foglio1!$C:$C,"0")</f>
        <v>14353.244999999997</v>
      </c>
      <c r="G20" s="19">
        <f>_xlfn.XLOOKUP(G2,[6]Foglio1!$A:$A,[6]Foglio1!$C:$C,"0")</f>
        <v>6451.2250000000022</v>
      </c>
      <c r="H20" s="19">
        <f>_xlfn.XLOOKUP(H2,[6]Foglio1!$A:$A,[6]Foglio1!$C:$C,"0")</f>
        <v>5881.39</v>
      </c>
      <c r="I20" s="19">
        <f>_xlfn.XLOOKUP(I2,[6]Foglio1!$A:$A,[6]Foglio1!$C:$C,"0")</f>
        <v>8228.9969999999976</v>
      </c>
      <c r="J20" s="19">
        <f>_xlfn.XLOOKUP(J2,[6]Foglio1!$A:$A,[6]Foglio1!$C:$C,"0")</f>
        <v>8334.0650000000005</v>
      </c>
      <c r="K20" s="19">
        <f>_xlfn.XLOOKUP(K2,[6]Foglio1!$A:$A,[6]Foglio1!$C:$C,"0")</f>
        <v>34303.383999999991</v>
      </c>
      <c r="L20" s="19">
        <f>_xlfn.XLOOKUP(L2,[6]Foglio1!$A:$A,[6]Foglio1!$C:$C,"0")</f>
        <v>19911.452000000008</v>
      </c>
      <c r="M20" s="19">
        <f>_xlfn.XLOOKUP(M2,[6]Foglio1!$A:$A,[6]Foglio1!$C:$C,"0")</f>
        <v>15214.12800000001</v>
      </c>
      <c r="N20" s="19">
        <f>_xlfn.XLOOKUP(N2,[6]Foglio1!$A:$A,[6]Foglio1!$C:$C,"0")</f>
        <v>7806.0879999999988</v>
      </c>
      <c r="O20" s="19">
        <f>_xlfn.XLOOKUP(O2,[6]Foglio1!$A:$A,[6]Foglio1!$C:$C,"0")</f>
        <v>18321.670999999991</v>
      </c>
      <c r="P20" s="19">
        <f>_xlfn.XLOOKUP(P2,[6]Foglio1!$A:$A,[6]Foglio1!$C:$C,"0")</f>
        <v>13034.219000000008</v>
      </c>
      <c r="Q20" s="19">
        <f>_xlfn.XLOOKUP(Q2,[6]Foglio1!$A:$A,[6]Foglio1!$C:$C,"0")</f>
        <v>30552.419999999987</v>
      </c>
      <c r="R20" s="19">
        <f>_xlfn.XLOOKUP(R2,[6]Foglio1!$A:$A,[6]Foglio1!$C:$C,"0")</f>
        <v>7119.474000000002</v>
      </c>
      <c r="S20" s="15"/>
      <c r="T20" s="16">
        <f t="shared" si="1"/>
        <v>189511.75799999997</v>
      </c>
      <c r="U20" s="12">
        <f t="shared" si="2"/>
        <v>2915.5655076923076</v>
      </c>
    </row>
    <row r="21" spans="1:21" x14ac:dyDescent="0.3">
      <c r="T21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2729-6572-47EE-A344-B9E9CC8EEA1B}">
  <dimension ref="A2:U21"/>
  <sheetViews>
    <sheetView topLeftCell="K1" workbookViewId="0">
      <selection activeCell="U3" sqref="U3:U20"/>
    </sheetView>
  </sheetViews>
  <sheetFormatPr defaultRowHeight="14.4" x14ac:dyDescent="0.3"/>
  <cols>
    <col min="1" max="1" width="8.88671875" style="1"/>
    <col min="4" max="4" width="18.6640625" bestFit="1" customWidth="1"/>
    <col min="5" max="5" width="10.77734375" bestFit="1" customWidth="1"/>
    <col min="20" max="20" width="11" bestFit="1" customWidth="1"/>
  </cols>
  <sheetData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32</v>
      </c>
      <c r="G2" s="3">
        <v>33</v>
      </c>
      <c r="H2" s="3">
        <v>34</v>
      </c>
      <c r="I2" s="3">
        <v>35</v>
      </c>
      <c r="J2" s="3">
        <v>36</v>
      </c>
      <c r="K2" s="3">
        <v>37</v>
      </c>
      <c r="L2" s="3">
        <v>38</v>
      </c>
      <c r="M2" s="3">
        <v>39</v>
      </c>
      <c r="N2" s="3">
        <v>40</v>
      </c>
      <c r="O2" s="4">
        <v>41</v>
      </c>
      <c r="P2" s="5">
        <v>42</v>
      </c>
      <c r="Q2" s="5">
        <v>43</v>
      </c>
      <c r="R2" s="5">
        <v>44</v>
      </c>
      <c r="S2" s="1"/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8" t="s">
        <v>9</v>
      </c>
      <c r="F3" s="19">
        <v>0</v>
      </c>
      <c r="G3" s="19">
        <v>0</v>
      </c>
      <c r="H3" s="19">
        <v>0</v>
      </c>
      <c r="I3" s="19">
        <v>8</v>
      </c>
      <c r="J3" s="19">
        <v>6</v>
      </c>
      <c r="K3" s="19">
        <v>6</v>
      </c>
      <c r="L3" s="19">
        <v>6</v>
      </c>
      <c r="M3" s="19">
        <v>7</v>
      </c>
      <c r="N3" s="19">
        <v>7</v>
      </c>
      <c r="O3" s="19">
        <v>6</v>
      </c>
      <c r="P3" s="19">
        <v>9</v>
      </c>
      <c r="Q3" s="19">
        <v>4</v>
      </c>
      <c r="R3" s="19">
        <v>3</v>
      </c>
      <c r="S3" s="15"/>
      <c r="T3" s="16">
        <f>SUM(F3:R3)</f>
        <v>62</v>
      </c>
      <c r="U3" s="12">
        <f>AVERAGE(F3:R3)/5</f>
        <v>0.95384615384615379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8" t="s">
        <v>11</v>
      </c>
      <c r="F4" s="19">
        <f>F$3*$C4</f>
        <v>0</v>
      </c>
      <c r="G4" s="19">
        <f t="shared" ref="G4:R4" si="0">G$3*$C4</f>
        <v>0</v>
      </c>
      <c r="H4" s="19">
        <f t="shared" si="0"/>
        <v>0</v>
      </c>
      <c r="I4" s="19">
        <f t="shared" si="0"/>
        <v>32</v>
      </c>
      <c r="J4" s="19">
        <f t="shared" si="0"/>
        <v>24</v>
      </c>
      <c r="K4" s="19">
        <f t="shared" si="0"/>
        <v>24</v>
      </c>
      <c r="L4" s="19">
        <f t="shared" si="0"/>
        <v>24</v>
      </c>
      <c r="M4" s="19">
        <f t="shared" si="0"/>
        <v>28</v>
      </c>
      <c r="N4" s="19">
        <f t="shared" si="0"/>
        <v>28</v>
      </c>
      <c r="O4" s="19">
        <f t="shared" si="0"/>
        <v>24</v>
      </c>
      <c r="P4" s="19">
        <f t="shared" si="0"/>
        <v>36</v>
      </c>
      <c r="Q4" s="19">
        <f t="shared" si="0"/>
        <v>16</v>
      </c>
      <c r="R4" s="19">
        <f t="shared" si="0"/>
        <v>12</v>
      </c>
      <c r="S4" s="15"/>
      <c r="T4" s="16">
        <f t="shared" ref="T4:T20" si="1">SUM(F4:R4)</f>
        <v>248</v>
      </c>
      <c r="U4" s="12">
        <f t="shared" ref="U4:U20" si="2">AVERAGE(F4:R4)/5</f>
        <v>3.8153846153846152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8" t="s">
        <v>12</v>
      </c>
      <c r="F5" s="19">
        <f t="shared" ref="F5:R14" si="3">F$3*$C5</f>
        <v>0</v>
      </c>
      <c r="G5" s="19">
        <f t="shared" si="3"/>
        <v>0</v>
      </c>
      <c r="H5" s="19">
        <f t="shared" si="3"/>
        <v>0</v>
      </c>
      <c r="I5" s="19">
        <f t="shared" si="3"/>
        <v>48</v>
      </c>
      <c r="J5" s="19">
        <f t="shared" si="3"/>
        <v>36</v>
      </c>
      <c r="K5" s="19">
        <f t="shared" si="3"/>
        <v>36</v>
      </c>
      <c r="L5" s="19">
        <f t="shared" si="3"/>
        <v>36</v>
      </c>
      <c r="M5" s="19">
        <f t="shared" si="3"/>
        <v>42</v>
      </c>
      <c r="N5" s="19">
        <f t="shared" si="3"/>
        <v>42</v>
      </c>
      <c r="O5" s="19">
        <f t="shared" si="3"/>
        <v>36</v>
      </c>
      <c r="P5" s="19">
        <f t="shared" si="3"/>
        <v>54</v>
      </c>
      <c r="Q5" s="19">
        <f t="shared" si="3"/>
        <v>24</v>
      </c>
      <c r="R5" s="19">
        <f t="shared" si="3"/>
        <v>18</v>
      </c>
      <c r="S5" s="15"/>
      <c r="T5" s="16">
        <f t="shared" si="1"/>
        <v>372</v>
      </c>
      <c r="U5" s="12">
        <f t="shared" si="2"/>
        <v>5.7230769230769232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8" t="s">
        <v>13</v>
      </c>
      <c r="F6" s="19">
        <f t="shared" si="3"/>
        <v>0</v>
      </c>
      <c r="G6" s="19">
        <f t="shared" si="3"/>
        <v>0</v>
      </c>
      <c r="H6" s="19">
        <f t="shared" si="3"/>
        <v>0</v>
      </c>
      <c r="I6" s="19">
        <f t="shared" si="3"/>
        <v>16</v>
      </c>
      <c r="J6" s="19">
        <f t="shared" si="3"/>
        <v>12</v>
      </c>
      <c r="K6" s="19">
        <f t="shared" si="3"/>
        <v>12</v>
      </c>
      <c r="L6" s="19">
        <f t="shared" si="3"/>
        <v>12</v>
      </c>
      <c r="M6" s="19">
        <f t="shared" si="3"/>
        <v>14</v>
      </c>
      <c r="N6" s="19">
        <f t="shared" si="3"/>
        <v>14</v>
      </c>
      <c r="O6" s="19">
        <f t="shared" si="3"/>
        <v>12</v>
      </c>
      <c r="P6" s="19">
        <f t="shared" si="3"/>
        <v>18</v>
      </c>
      <c r="Q6" s="19">
        <f t="shared" si="3"/>
        <v>8</v>
      </c>
      <c r="R6" s="19">
        <f t="shared" si="3"/>
        <v>6</v>
      </c>
      <c r="S6" s="15"/>
      <c r="T6" s="16">
        <f t="shared" si="1"/>
        <v>124</v>
      </c>
      <c r="U6" s="12">
        <f t="shared" si="2"/>
        <v>1.9076923076923076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8" t="s">
        <v>14</v>
      </c>
      <c r="F7" s="19">
        <f t="shared" si="3"/>
        <v>0</v>
      </c>
      <c r="G7" s="19">
        <f t="shared" si="3"/>
        <v>0</v>
      </c>
      <c r="H7" s="19">
        <f t="shared" si="3"/>
        <v>0</v>
      </c>
      <c r="I7" s="19">
        <f t="shared" si="3"/>
        <v>16</v>
      </c>
      <c r="J7" s="19">
        <f t="shared" si="3"/>
        <v>12</v>
      </c>
      <c r="K7" s="19">
        <f t="shared" si="3"/>
        <v>12</v>
      </c>
      <c r="L7" s="19">
        <f t="shared" si="3"/>
        <v>12</v>
      </c>
      <c r="M7" s="19">
        <f t="shared" si="3"/>
        <v>14</v>
      </c>
      <c r="N7" s="19">
        <f t="shared" si="3"/>
        <v>14</v>
      </c>
      <c r="O7" s="19">
        <f t="shared" si="3"/>
        <v>12</v>
      </c>
      <c r="P7" s="19">
        <f t="shared" si="3"/>
        <v>18</v>
      </c>
      <c r="Q7" s="19">
        <f t="shared" si="3"/>
        <v>8</v>
      </c>
      <c r="R7" s="19">
        <f t="shared" si="3"/>
        <v>6</v>
      </c>
      <c r="S7" s="15"/>
      <c r="T7" s="16">
        <f t="shared" si="1"/>
        <v>124</v>
      </c>
      <c r="U7" s="12">
        <f t="shared" si="2"/>
        <v>1.9076923076923076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8" t="s">
        <v>15</v>
      </c>
      <c r="F8" s="19">
        <f t="shared" si="3"/>
        <v>0</v>
      </c>
      <c r="G8" s="19">
        <f t="shared" si="3"/>
        <v>0</v>
      </c>
      <c r="H8" s="19">
        <f t="shared" si="3"/>
        <v>0</v>
      </c>
      <c r="I8" s="19">
        <f t="shared" si="3"/>
        <v>16</v>
      </c>
      <c r="J8" s="19">
        <f t="shared" si="3"/>
        <v>12</v>
      </c>
      <c r="K8" s="19">
        <f t="shared" si="3"/>
        <v>12</v>
      </c>
      <c r="L8" s="19">
        <f t="shared" si="3"/>
        <v>12</v>
      </c>
      <c r="M8" s="19">
        <f t="shared" si="3"/>
        <v>14</v>
      </c>
      <c r="N8" s="19">
        <f t="shared" si="3"/>
        <v>14</v>
      </c>
      <c r="O8" s="19">
        <f t="shared" si="3"/>
        <v>12</v>
      </c>
      <c r="P8" s="19">
        <f t="shared" si="3"/>
        <v>18</v>
      </c>
      <c r="Q8" s="19">
        <f t="shared" si="3"/>
        <v>8</v>
      </c>
      <c r="R8" s="19">
        <f t="shared" si="3"/>
        <v>6</v>
      </c>
      <c r="S8" s="15"/>
      <c r="T8" s="16">
        <f t="shared" si="1"/>
        <v>124</v>
      </c>
      <c r="U8" s="12">
        <f t="shared" si="2"/>
        <v>1.9076923076923076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8" t="s">
        <v>16</v>
      </c>
      <c r="F9" s="19">
        <f t="shared" si="3"/>
        <v>0</v>
      </c>
      <c r="G9" s="19">
        <f t="shared" si="3"/>
        <v>0</v>
      </c>
      <c r="H9" s="19">
        <f t="shared" si="3"/>
        <v>0</v>
      </c>
      <c r="I9" s="19">
        <f t="shared" si="3"/>
        <v>32</v>
      </c>
      <c r="J9" s="19">
        <f t="shared" si="3"/>
        <v>24</v>
      </c>
      <c r="K9" s="19">
        <f t="shared" si="3"/>
        <v>24</v>
      </c>
      <c r="L9" s="19">
        <f t="shared" si="3"/>
        <v>24</v>
      </c>
      <c r="M9" s="19">
        <f t="shared" si="3"/>
        <v>28</v>
      </c>
      <c r="N9" s="19">
        <f t="shared" si="3"/>
        <v>28</v>
      </c>
      <c r="O9" s="19">
        <f t="shared" si="3"/>
        <v>24</v>
      </c>
      <c r="P9" s="19">
        <f t="shared" si="3"/>
        <v>36</v>
      </c>
      <c r="Q9" s="19">
        <f t="shared" si="3"/>
        <v>16</v>
      </c>
      <c r="R9" s="19">
        <f t="shared" si="3"/>
        <v>12</v>
      </c>
      <c r="S9" s="15"/>
      <c r="T9" s="16">
        <f t="shared" si="1"/>
        <v>248</v>
      </c>
      <c r="U9" s="12">
        <f t="shared" si="2"/>
        <v>3.8153846153846152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8" t="s">
        <v>17</v>
      </c>
      <c r="F10" s="19">
        <f t="shared" si="3"/>
        <v>0</v>
      </c>
      <c r="G10" s="19">
        <f t="shared" si="3"/>
        <v>0</v>
      </c>
      <c r="H10" s="19">
        <f t="shared" si="3"/>
        <v>0</v>
      </c>
      <c r="I10" s="19">
        <f t="shared" si="3"/>
        <v>8</v>
      </c>
      <c r="J10" s="19">
        <f t="shared" si="3"/>
        <v>6</v>
      </c>
      <c r="K10" s="19">
        <f t="shared" si="3"/>
        <v>6</v>
      </c>
      <c r="L10" s="19">
        <f t="shared" si="3"/>
        <v>6</v>
      </c>
      <c r="M10" s="19">
        <f t="shared" si="3"/>
        <v>7</v>
      </c>
      <c r="N10" s="19">
        <f t="shared" si="3"/>
        <v>7</v>
      </c>
      <c r="O10" s="19">
        <f t="shared" si="3"/>
        <v>6</v>
      </c>
      <c r="P10" s="19">
        <f t="shared" si="3"/>
        <v>9</v>
      </c>
      <c r="Q10" s="19">
        <f t="shared" si="3"/>
        <v>4</v>
      </c>
      <c r="R10" s="19">
        <f t="shared" si="3"/>
        <v>3</v>
      </c>
      <c r="S10" s="15"/>
      <c r="T10" s="16">
        <f t="shared" si="1"/>
        <v>62</v>
      </c>
      <c r="U10" s="12">
        <f t="shared" si="2"/>
        <v>0.95384615384615379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8" t="s">
        <v>18</v>
      </c>
      <c r="F11" s="19">
        <f t="shared" si="3"/>
        <v>0</v>
      </c>
      <c r="G11" s="19">
        <f t="shared" si="3"/>
        <v>0</v>
      </c>
      <c r="H11" s="19">
        <f t="shared" si="3"/>
        <v>0</v>
      </c>
      <c r="I11" s="19">
        <f t="shared" si="3"/>
        <v>64</v>
      </c>
      <c r="J11" s="19">
        <f t="shared" si="3"/>
        <v>48</v>
      </c>
      <c r="K11" s="19">
        <f t="shared" si="3"/>
        <v>48</v>
      </c>
      <c r="L11" s="19">
        <f t="shared" si="3"/>
        <v>48</v>
      </c>
      <c r="M11" s="19">
        <f t="shared" si="3"/>
        <v>56</v>
      </c>
      <c r="N11" s="19">
        <f t="shared" si="3"/>
        <v>56</v>
      </c>
      <c r="O11" s="19">
        <f t="shared" si="3"/>
        <v>48</v>
      </c>
      <c r="P11" s="19">
        <f t="shared" si="3"/>
        <v>72</v>
      </c>
      <c r="Q11" s="19">
        <f t="shared" si="3"/>
        <v>32</v>
      </c>
      <c r="R11" s="19">
        <f t="shared" si="3"/>
        <v>24</v>
      </c>
      <c r="S11" s="15"/>
      <c r="T11" s="16">
        <f t="shared" si="1"/>
        <v>496</v>
      </c>
      <c r="U11" s="12">
        <f t="shared" si="2"/>
        <v>7.6307692307692303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8" t="s">
        <v>19</v>
      </c>
      <c r="F12" s="19">
        <f t="shared" si="3"/>
        <v>0</v>
      </c>
      <c r="G12" s="19">
        <f t="shared" si="3"/>
        <v>0</v>
      </c>
      <c r="H12" s="19">
        <f t="shared" si="3"/>
        <v>0</v>
      </c>
      <c r="I12" s="19">
        <f t="shared" si="3"/>
        <v>16</v>
      </c>
      <c r="J12" s="19">
        <f t="shared" si="3"/>
        <v>12</v>
      </c>
      <c r="K12" s="19">
        <f t="shared" si="3"/>
        <v>12</v>
      </c>
      <c r="L12" s="19">
        <f t="shared" si="3"/>
        <v>12</v>
      </c>
      <c r="M12" s="19">
        <f t="shared" si="3"/>
        <v>14</v>
      </c>
      <c r="N12" s="19">
        <f t="shared" si="3"/>
        <v>14</v>
      </c>
      <c r="O12" s="19">
        <f t="shared" si="3"/>
        <v>12</v>
      </c>
      <c r="P12" s="19">
        <f t="shared" si="3"/>
        <v>18</v>
      </c>
      <c r="Q12" s="19">
        <f t="shared" si="3"/>
        <v>8</v>
      </c>
      <c r="R12" s="19">
        <f t="shared" si="3"/>
        <v>6</v>
      </c>
      <c r="S12" s="15"/>
      <c r="T12" s="16">
        <f t="shared" si="1"/>
        <v>124</v>
      </c>
      <c r="U12" s="12">
        <f t="shared" si="2"/>
        <v>1.9076923076923076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8" t="s">
        <v>20</v>
      </c>
      <c r="F13" s="19">
        <f t="shared" si="3"/>
        <v>0</v>
      </c>
      <c r="G13" s="19">
        <f t="shared" si="3"/>
        <v>0</v>
      </c>
      <c r="H13" s="19">
        <f t="shared" si="3"/>
        <v>0</v>
      </c>
      <c r="I13" s="19">
        <f t="shared" si="3"/>
        <v>16</v>
      </c>
      <c r="J13" s="19">
        <f t="shared" si="3"/>
        <v>12</v>
      </c>
      <c r="K13" s="19">
        <f t="shared" si="3"/>
        <v>12</v>
      </c>
      <c r="L13" s="19">
        <f t="shared" si="3"/>
        <v>12</v>
      </c>
      <c r="M13" s="19">
        <f t="shared" si="3"/>
        <v>14</v>
      </c>
      <c r="N13" s="19">
        <f t="shared" si="3"/>
        <v>14</v>
      </c>
      <c r="O13" s="19">
        <f t="shared" si="3"/>
        <v>12</v>
      </c>
      <c r="P13" s="19">
        <f t="shared" si="3"/>
        <v>18</v>
      </c>
      <c r="Q13" s="19">
        <f t="shared" si="3"/>
        <v>8</v>
      </c>
      <c r="R13" s="19">
        <f t="shared" si="3"/>
        <v>6</v>
      </c>
      <c r="S13" s="15"/>
      <c r="T13" s="16">
        <f t="shared" si="1"/>
        <v>124</v>
      </c>
      <c r="U13" s="12">
        <f t="shared" si="2"/>
        <v>1.9076923076923076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8" t="s">
        <v>21</v>
      </c>
      <c r="F14" s="19">
        <f t="shared" si="3"/>
        <v>0</v>
      </c>
      <c r="G14" s="19">
        <f t="shared" si="3"/>
        <v>0</v>
      </c>
      <c r="H14" s="19">
        <f t="shared" si="3"/>
        <v>0</v>
      </c>
      <c r="I14" s="19">
        <f t="shared" si="3"/>
        <v>48</v>
      </c>
      <c r="J14" s="19">
        <f t="shared" si="3"/>
        <v>36</v>
      </c>
      <c r="K14" s="19">
        <f t="shared" si="3"/>
        <v>36</v>
      </c>
      <c r="L14" s="19">
        <f t="shared" si="3"/>
        <v>36</v>
      </c>
      <c r="M14" s="19">
        <f t="shared" si="3"/>
        <v>42</v>
      </c>
      <c r="N14" s="19">
        <f t="shared" si="3"/>
        <v>42</v>
      </c>
      <c r="O14" s="19">
        <f t="shared" si="3"/>
        <v>36</v>
      </c>
      <c r="P14" s="19">
        <f t="shared" si="3"/>
        <v>54</v>
      </c>
      <c r="Q14" s="19">
        <f t="shared" si="3"/>
        <v>24</v>
      </c>
      <c r="R14" s="19">
        <f t="shared" si="3"/>
        <v>18</v>
      </c>
      <c r="S14" s="15"/>
      <c r="T14" s="16">
        <f t="shared" si="1"/>
        <v>372</v>
      </c>
      <c r="U14" s="12">
        <f t="shared" si="2"/>
        <v>5.7230769230769232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8" t="s">
        <v>24</v>
      </c>
      <c r="F15" s="19">
        <f>_xlfn.XLOOKUP(F2,[1]Foglio2!$A:$A,[1]Foglio2!$C:$C,"0")</f>
        <v>2167.2139999999999</v>
      </c>
      <c r="G15" s="19">
        <f>_xlfn.XLOOKUP(G2,[1]Foglio2!$A:$A,[1]Foglio2!$C:$C,"0")</f>
        <v>7369.9690000000001</v>
      </c>
      <c r="H15" s="19">
        <f>_xlfn.XLOOKUP(H2,[1]Foglio2!$A:$A,[1]Foglio2!$C:$C,"0")</f>
        <v>1448.6689999999999</v>
      </c>
      <c r="I15" s="19">
        <f>_xlfn.XLOOKUP(I2,[1]Foglio2!$A:$A,[1]Foglio2!$C:$C,"0")</f>
        <v>4531.5039999999999</v>
      </c>
      <c r="J15" s="19">
        <f>_xlfn.XLOOKUP(J2,[1]Foglio2!$A:$A,[1]Foglio2!$C:$C,"0")</f>
        <v>14756.66</v>
      </c>
      <c r="K15" s="19">
        <f>_xlfn.XLOOKUP(K2,[1]Foglio2!$A:$A,[1]Foglio2!$C:$C,"0")</f>
        <v>7757.9579999999969</v>
      </c>
      <c r="L15" s="19">
        <f>_xlfn.XLOOKUP(L2,[1]Foglio2!$A:$A,[1]Foglio2!$C:$C,"0")</f>
        <v>16652.181000000004</v>
      </c>
      <c r="M15" s="19">
        <f>_xlfn.XLOOKUP(M2,[1]Foglio2!$A:$A,[1]Foglio2!$C:$C,"0")</f>
        <v>12419.855999999998</v>
      </c>
      <c r="N15" s="19">
        <f>_xlfn.XLOOKUP(N2,[1]Foglio2!$A:$A,[1]Foglio2!$C:$C,"0")</f>
        <v>6540.8949999999986</v>
      </c>
      <c r="O15" s="19">
        <f>_xlfn.XLOOKUP(O2,[1]Foglio2!$A:$A,[1]Foglio2!$C:$C,"0")</f>
        <v>15565.491</v>
      </c>
      <c r="P15" s="19">
        <f>_xlfn.XLOOKUP(P2,[1]Foglio2!$A:$A,[1]Foglio2!$C:$C,"0")</f>
        <v>7027.7179999999998</v>
      </c>
      <c r="Q15" s="19">
        <f>_xlfn.XLOOKUP(Q2,[1]Foglio2!$A:$A,[1]Foglio2!$C:$C,"0")</f>
        <v>8161.9249999999993</v>
      </c>
      <c r="R15" s="19">
        <f>_xlfn.XLOOKUP(R2,[1]Foglio2!$A:$A,[1]Foglio2!$C:$C,"0")</f>
        <v>12502.819000000003</v>
      </c>
      <c r="S15" s="15"/>
      <c r="T15" s="16">
        <f t="shared" si="1"/>
        <v>116902.859</v>
      </c>
      <c r="U15" s="12">
        <f t="shared" si="2"/>
        <v>1798.5055230769231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8" t="s">
        <v>25</v>
      </c>
      <c r="F16" s="19">
        <f>_xlfn.XLOOKUP(F2,[2]Foglio1!$A:$A,[2]Foglio1!$C:$C,"0")</f>
        <v>2146.5869999999995</v>
      </c>
      <c r="G16" s="19">
        <f>_xlfn.XLOOKUP(G2,[2]Foglio1!$A:$A,[2]Foglio1!$C:$C,"0")</f>
        <v>8185.5290000000005</v>
      </c>
      <c r="H16" s="19" t="str">
        <f>_xlfn.XLOOKUP(H2,[2]Foglio1!$A:$A,[2]Foglio1!$C:$C,"0")</f>
        <v>0</v>
      </c>
      <c r="I16" s="19">
        <f>_xlfn.XLOOKUP(I2,[2]Foglio1!$A:$A,[2]Foglio1!$C:$C,"0")</f>
        <v>1728.1990000000001</v>
      </c>
      <c r="J16" s="19">
        <f>_xlfn.XLOOKUP(J2,[2]Foglio1!$A:$A,[2]Foglio1!$C:$C,"0")</f>
        <v>15456.247000000001</v>
      </c>
      <c r="K16" s="19">
        <f>_xlfn.XLOOKUP(K2,[2]Foglio1!$A:$A,[2]Foglio1!$C:$C,"0")</f>
        <v>11446.853000000001</v>
      </c>
      <c r="L16" s="19">
        <f>_xlfn.XLOOKUP(L2,[2]Foglio1!$A:$A,[2]Foglio1!$C:$C,"0")</f>
        <v>9126.9860000000026</v>
      </c>
      <c r="M16" s="19">
        <f>_xlfn.XLOOKUP(M2,[2]Foglio1!$A:$A,[2]Foglio1!$C:$C,"0")</f>
        <v>2199.6610000000001</v>
      </c>
      <c r="N16" s="19">
        <f>_xlfn.XLOOKUP(N2,[2]Foglio1!$A:$A,[2]Foglio1!$C:$C,"0")</f>
        <v>12748.353000000008</v>
      </c>
      <c r="O16" s="19">
        <f>_xlfn.XLOOKUP(O2,[2]Foglio1!$A:$A,[2]Foglio1!$C:$C,"0")</f>
        <v>3188.1379999999995</v>
      </c>
      <c r="P16" s="19">
        <f>_xlfn.XLOOKUP(P2,[2]Foglio1!$A:$A,[2]Foglio1!$C:$C,"0")</f>
        <v>17891.680000000015</v>
      </c>
      <c r="Q16" s="19">
        <f>_xlfn.XLOOKUP(Q2,[2]Foglio1!$A:$A,[2]Foglio1!$C:$C,"0")</f>
        <v>7384.7240000000002</v>
      </c>
      <c r="R16" s="19">
        <f>_xlfn.XLOOKUP(R2,[2]Foglio1!$A:$A,[2]Foglio1!$C:$C,"0")</f>
        <v>4016.17</v>
      </c>
      <c r="S16" s="15"/>
      <c r="T16" s="16">
        <f t="shared" si="1"/>
        <v>95519.127000000037</v>
      </c>
      <c r="U16" s="12">
        <f t="shared" si="2"/>
        <v>1591.9854500000006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8" t="s">
        <v>26</v>
      </c>
      <c r="F17" s="19">
        <f>_xlfn.XLOOKUP(F2,[3]Foglio1!$A:$A,[3]Foglio1!$C:$C,"0")</f>
        <v>31.18</v>
      </c>
      <c r="G17" s="19" t="str">
        <f>_xlfn.XLOOKUP(G2,[3]Foglio1!$A:$A,[3]Foglio1!$C:$C,"0")</f>
        <v>0</v>
      </c>
      <c r="H17" s="19" t="str">
        <f>_xlfn.XLOOKUP(H2,[3]Foglio1!$A:$A,[3]Foglio1!$C:$C,"0")</f>
        <v>0</v>
      </c>
      <c r="I17" s="19">
        <f>_xlfn.XLOOKUP(I2,[3]Foglio1!$A:$A,[3]Foglio1!$C:$C,"0")</f>
        <v>31.18</v>
      </c>
      <c r="J17" s="19">
        <f>_xlfn.XLOOKUP(J2,[3]Foglio1!$A:$A,[3]Foglio1!$C:$C,"0")</f>
        <v>77.95</v>
      </c>
      <c r="K17" s="19">
        <f>_xlfn.XLOOKUP(K2,[3]Foglio1!$A:$A,[3]Foglio1!$C:$C,"0")</f>
        <v>46.769999999999996</v>
      </c>
      <c r="L17" s="19">
        <f>_xlfn.XLOOKUP(L2,[3]Foglio1!$A:$A,[3]Foglio1!$C:$C,"0")</f>
        <v>46.769999999999996</v>
      </c>
      <c r="M17" s="19">
        <f>_xlfn.XLOOKUP(M2,[3]Foglio1!$A:$A,[3]Foglio1!$C:$C,"0")</f>
        <v>31.18</v>
      </c>
      <c r="N17" s="19">
        <f>_xlfn.XLOOKUP(N2,[3]Foglio1!$A:$A,[3]Foglio1!$C:$C,"0")</f>
        <v>62.36</v>
      </c>
      <c r="O17" s="19">
        <f>_xlfn.XLOOKUP(O2,[3]Foglio1!$A:$A,[3]Foglio1!$C:$C,"0")</f>
        <v>62.36</v>
      </c>
      <c r="P17" s="19">
        <f>_xlfn.XLOOKUP(P2,[3]Foglio1!$A:$A,[3]Foglio1!$C:$C,"0")</f>
        <v>46.769999999999996</v>
      </c>
      <c r="Q17" s="19" t="str">
        <f>_xlfn.XLOOKUP(Q2,[3]Foglio1!$A:$A,[3]Foglio1!$C:$C,"0")</f>
        <v>0</v>
      </c>
      <c r="R17" s="19">
        <f>_xlfn.XLOOKUP(R2,[3]Foglio1!$A:$A,[3]Foglio1!$C:$C,"0")</f>
        <v>31.18</v>
      </c>
      <c r="S17" s="15"/>
      <c r="T17" s="16">
        <f t="shared" si="1"/>
        <v>467.7</v>
      </c>
      <c r="U17" s="12">
        <f t="shared" si="2"/>
        <v>9.3539999999999992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8" t="s">
        <v>27</v>
      </c>
      <c r="F18" s="19" t="str">
        <f>_xlfn.XLOOKUP(F2,[4]Foglio1!$A:$A,[4]Foglio1!$C:$C,"0")</f>
        <v>0</v>
      </c>
      <c r="G18" s="19" t="str">
        <f>_xlfn.XLOOKUP(G2,[4]Foglio1!$A:$A,[4]Foglio1!$C:$C,"0")</f>
        <v>0</v>
      </c>
      <c r="H18" s="19">
        <f>_xlfn.XLOOKUP(H2,[4]Foglio1!$A:$A,[4]Foglio1!$C:$C,"0")</f>
        <v>516.11400000000003</v>
      </c>
      <c r="I18" s="19">
        <f>_xlfn.XLOOKUP(I2,[4]Foglio1!$A:$A,[4]Foglio1!$C:$C,"0")</f>
        <v>1040.4059999999999</v>
      </c>
      <c r="J18" s="19">
        <f>_xlfn.XLOOKUP(J2,[4]Foglio1!$A:$A,[4]Foglio1!$C:$C,"0")</f>
        <v>824.36400000000003</v>
      </c>
      <c r="K18" s="19">
        <f>_xlfn.XLOOKUP(K2,[4]Foglio1!$A:$A,[4]Foglio1!$C:$C,"0")</f>
        <v>524.65199999999993</v>
      </c>
      <c r="L18" s="19">
        <f>_xlfn.XLOOKUP(L2,[4]Foglio1!$A:$A,[4]Foglio1!$C:$C,"0")</f>
        <v>478.48200000000003</v>
      </c>
      <c r="M18" s="19">
        <f>_xlfn.XLOOKUP(M2,[4]Foglio1!$A:$A,[4]Foglio1!$C:$C,"0")</f>
        <v>146.30199999999999</v>
      </c>
      <c r="N18" s="19">
        <f>_xlfn.XLOOKUP(N2,[4]Foglio1!$A:$A,[4]Foglio1!$C:$C,"0")</f>
        <v>508.39800000000002</v>
      </c>
      <c r="O18" s="19">
        <f>_xlfn.XLOOKUP(O2,[4]Foglio1!$A:$A,[4]Foglio1!$C:$C,"0")</f>
        <v>2107.7660000000001</v>
      </c>
      <c r="P18" s="19">
        <f>_xlfn.XLOOKUP(P2,[4]Foglio1!$A:$A,[4]Foglio1!$C:$C,"0")</f>
        <v>1128.114</v>
      </c>
      <c r="Q18" s="19">
        <f>_xlfn.XLOOKUP(Q2,[4]Foglio1!$A:$A,[4]Foglio1!$C:$C,"0")</f>
        <v>37.631999999999998</v>
      </c>
      <c r="R18" s="19" t="str">
        <f>_xlfn.XLOOKUP(R2,[4]Foglio1!$A:$A,[4]Foglio1!$C:$C,"0")</f>
        <v>0</v>
      </c>
      <c r="S18" s="15"/>
      <c r="T18" s="16">
        <f t="shared" si="1"/>
        <v>7312.23</v>
      </c>
      <c r="U18" s="12">
        <f t="shared" si="2"/>
        <v>146.24459999999999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8" t="s">
        <v>28</v>
      </c>
      <c r="F19" s="19">
        <f>_xlfn.XLOOKUP(F2,[5]Foglio1!$A:$A,[5]Foglio1!$C:$C,"0")</f>
        <v>17.440000000000001</v>
      </c>
      <c r="G19" s="19" t="str">
        <f>_xlfn.XLOOKUP(G2,[5]Foglio1!$A:$A,[5]Foglio1!$C:$C,"0")</f>
        <v>0</v>
      </c>
      <c r="H19" s="19" t="str">
        <f>_xlfn.XLOOKUP(H2,[5]Foglio1!$A:$A,[5]Foglio1!$C:$C,"0")</f>
        <v>0</v>
      </c>
      <c r="I19" s="19">
        <f>_xlfn.XLOOKUP(I2,[5]Foglio1!$A:$A,[5]Foglio1!$C:$C,"0")</f>
        <v>17.440000000000001</v>
      </c>
      <c r="J19" s="19">
        <f>_xlfn.XLOOKUP(J2,[5]Foglio1!$A:$A,[5]Foglio1!$C:$C,"0")</f>
        <v>43.6</v>
      </c>
      <c r="K19" s="19">
        <f>_xlfn.XLOOKUP(K2,[5]Foglio1!$A:$A,[5]Foglio1!$C:$C,"0")</f>
        <v>26.160000000000004</v>
      </c>
      <c r="L19" s="19">
        <f>_xlfn.XLOOKUP(L2,[5]Foglio1!$A:$A,[5]Foglio1!$C:$C,"0")</f>
        <v>26.160000000000004</v>
      </c>
      <c r="M19" s="19">
        <f>_xlfn.XLOOKUP(M2,[5]Foglio1!$A:$A,[5]Foglio1!$C:$C,"0")</f>
        <v>17.440000000000001</v>
      </c>
      <c r="N19" s="19">
        <f>_xlfn.XLOOKUP(N2,[5]Foglio1!$A:$A,[5]Foglio1!$C:$C,"0")</f>
        <v>34.880000000000003</v>
      </c>
      <c r="O19" s="19">
        <f>_xlfn.XLOOKUP(O2,[5]Foglio1!$A:$A,[5]Foglio1!$C:$C,"0")</f>
        <v>34.880000000000003</v>
      </c>
      <c r="P19" s="19">
        <f>_xlfn.XLOOKUP(P2,[5]Foglio1!$A:$A,[5]Foglio1!$C:$C,"0")</f>
        <v>26.160000000000004</v>
      </c>
      <c r="Q19" s="19" t="str">
        <f>_xlfn.XLOOKUP(Q2,[5]Foglio1!$A:$A,[5]Foglio1!$C:$C,"0")</f>
        <v>0</v>
      </c>
      <c r="R19" s="19">
        <f>_xlfn.XLOOKUP(R2,[5]Foglio1!$A:$A,[5]Foglio1!$C:$C,"0")</f>
        <v>17.440000000000001</v>
      </c>
      <c r="S19" s="15"/>
      <c r="T19" s="16">
        <f t="shared" si="1"/>
        <v>261.60000000000002</v>
      </c>
      <c r="U19" s="12">
        <f t="shared" si="2"/>
        <v>5.2320000000000011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8" t="s">
        <v>29</v>
      </c>
      <c r="F20" s="19">
        <f>_xlfn.XLOOKUP(F2,[6]Foglio1!$A:$A,[6]Foglio1!$C:$C,"0")</f>
        <v>6451.2250000000022</v>
      </c>
      <c r="G20" s="19">
        <f>_xlfn.XLOOKUP(G2,[6]Foglio1!$A:$A,[6]Foglio1!$C:$C,"0")</f>
        <v>5881.39</v>
      </c>
      <c r="H20" s="19">
        <f>_xlfn.XLOOKUP(H2,[6]Foglio1!$A:$A,[6]Foglio1!$C:$C,"0")</f>
        <v>8228.9969999999976</v>
      </c>
      <c r="I20" s="19">
        <f>_xlfn.XLOOKUP(I2,[6]Foglio1!$A:$A,[6]Foglio1!$C:$C,"0")</f>
        <v>8334.0650000000005</v>
      </c>
      <c r="J20" s="19">
        <f>_xlfn.XLOOKUP(J2,[6]Foglio1!$A:$A,[6]Foglio1!$C:$C,"0")</f>
        <v>34303.383999999991</v>
      </c>
      <c r="K20" s="19">
        <f>_xlfn.XLOOKUP(K2,[6]Foglio1!$A:$A,[6]Foglio1!$C:$C,"0")</f>
        <v>19911.452000000008</v>
      </c>
      <c r="L20" s="19">
        <f>_xlfn.XLOOKUP(L2,[6]Foglio1!$A:$A,[6]Foglio1!$C:$C,"0")</f>
        <v>15214.12800000001</v>
      </c>
      <c r="M20" s="19">
        <f>_xlfn.XLOOKUP(M2,[6]Foglio1!$A:$A,[6]Foglio1!$C:$C,"0")</f>
        <v>7806.0879999999988</v>
      </c>
      <c r="N20" s="19">
        <f>_xlfn.XLOOKUP(N2,[6]Foglio1!$A:$A,[6]Foglio1!$C:$C,"0")</f>
        <v>18321.670999999991</v>
      </c>
      <c r="O20" s="19">
        <f>_xlfn.XLOOKUP(O2,[6]Foglio1!$A:$A,[6]Foglio1!$C:$C,"0")</f>
        <v>13034.219000000008</v>
      </c>
      <c r="P20" s="19">
        <f>_xlfn.XLOOKUP(P2,[6]Foglio1!$A:$A,[6]Foglio1!$C:$C,"0")</f>
        <v>30552.419999999987</v>
      </c>
      <c r="Q20" s="19">
        <f>_xlfn.XLOOKUP(Q2,[6]Foglio1!$A:$A,[6]Foglio1!$C:$C,"0")</f>
        <v>7119.474000000002</v>
      </c>
      <c r="R20" s="19">
        <f>_xlfn.XLOOKUP(R2,[6]Foglio1!$A:$A,[6]Foglio1!$C:$C,"0")</f>
        <v>10718.093000000003</v>
      </c>
      <c r="S20" s="15"/>
      <c r="T20" s="16">
        <f t="shared" si="1"/>
        <v>185876.60599999997</v>
      </c>
      <c r="U20" s="12">
        <f t="shared" si="2"/>
        <v>2859.6400923076917</v>
      </c>
    </row>
    <row r="21" spans="1:21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6566A-EFED-42FC-ABFF-8420B75AFFA3}">
  <dimension ref="A2:U21"/>
  <sheetViews>
    <sheetView topLeftCell="K1" workbookViewId="0">
      <selection activeCell="U3" sqref="U3:U20"/>
    </sheetView>
  </sheetViews>
  <sheetFormatPr defaultRowHeight="14.4" x14ac:dyDescent="0.3"/>
  <cols>
    <col min="1" max="1" width="8.88671875" style="1"/>
  </cols>
  <sheetData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33</v>
      </c>
      <c r="G2" s="3">
        <v>34</v>
      </c>
      <c r="H2" s="3">
        <v>35</v>
      </c>
      <c r="I2" s="3">
        <v>36</v>
      </c>
      <c r="J2" s="3">
        <v>37</v>
      </c>
      <c r="K2" s="3">
        <v>38</v>
      </c>
      <c r="L2" s="3">
        <v>39</v>
      </c>
      <c r="M2" s="3">
        <v>40</v>
      </c>
      <c r="N2" s="3">
        <v>41</v>
      </c>
      <c r="O2" s="4">
        <v>42</v>
      </c>
      <c r="P2" s="5">
        <v>43</v>
      </c>
      <c r="Q2" s="5">
        <v>44</v>
      </c>
      <c r="R2" s="5">
        <v>45</v>
      </c>
      <c r="S2" s="1"/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8" t="s">
        <v>9</v>
      </c>
      <c r="F3" s="19">
        <v>0</v>
      </c>
      <c r="G3" s="19">
        <v>0</v>
      </c>
      <c r="H3" s="19">
        <v>8</v>
      </c>
      <c r="I3" s="19">
        <v>6</v>
      </c>
      <c r="J3" s="19">
        <v>6</v>
      </c>
      <c r="K3" s="19">
        <v>6</v>
      </c>
      <c r="L3" s="19">
        <v>7</v>
      </c>
      <c r="M3" s="19">
        <v>7</v>
      </c>
      <c r="N3" s="19">
        <v>6</v>
      </c>
      <c r="O3" s="19">
        <v>9</v>
      </c>
      <c r="P3" s="19">
        <v>4</v>
      </c>
      <c r="Q3" s="19">
        <v>3</v>
      </c>
      <c r="R3" s="19">
        <v>3</v>
      </c>
      <c r="S3" s="15"/>
      <c r="T3" s="16">
        <f>SUM(F3:R3)</f>
        <v>65</v>
      </c>
      <c r="U3" s="12">
        <f>AVERAGE(F3:R3)/5</f>
        <v>1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8" t="s">
        <v>11</v>
      </c>
      <c r="F4" s="19">
        <f>F$3*$C4</f>
        <v>0</v>
      </c>
      <c r="G4" s="19">
        <f t="shared" ref="G4:R14" si="0">G$3*$C4</f>
        <v>0</v>
      </c>
      <c r="H4" s="19">
        <f t="shared" si="0"/>
        <v>32</v>
      </c>
      <c r="I4" s="19">
        <f t="shared" si="0"/>
        <v>24</v>
      </c>
      <c r="J4" s="19">
        <f t="shared" si="0"/>
        <v>24</v>
      </c>
      <c r="K4" s="19">
        <f t="shared" si="0"/>
        <v>24</v>
      </c>
      <c r="L4" s="19">
        <f t="shared" si="0"/>
        <v>28</v>
      </c>
      <c r="M4" s="19">
        <f t="shared" si="0"/>
        <v>28</v>
      </c>
      <c r="N4" s="19">
        <f t="shared" si="0"/>
        <v>24</v>
      </c>
      <c r="O4" s="19">
        <f t="shared" si="0"/>
        <v>36</v>
      </c>
      <c r="P4" s="19">
        <f t="shared" si="0"/>
        <v>16</v>
      </c>
      <c r="Q4" s="19">
        <f t="shared" si="0"/>
        <v>12</v>
      </c>
      <c r="R4" s="19">
        <f t="shared" si="0"/>
        <v>12</v>
      </c>
      <c r="S4" s="15"/>
      <c r="T4" s="16">
        <f t="shared" ref="T4:T20" si="1">SUM(F4:R4)</f>
        <v>260</v>
      </c>
      <c r="U4" s="12">
        <f>AVERAGE(F4:R4)/5</f>
        <v>4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8" t="s">
        <v>12</v>
      </c>
      <c r="F5" s="19">
        <f>F$3*$C5</f>
        <v>0</v>
      </c>
      <c r="G5" s="19">
        <f t="shared" si="0"/>
        <v>0</v>
      </c>
      <c r="H5" s="19">
        <f t="shared" si="0"/>
        <v>48</v>
      </c>
      <c r="I5" s="19">
        <f t="shared" si="0"/>
        <v>36</v>
      </c>
      <c r="J5" s="19">
        <f t="shared" si="0"/>
        <v>36</v>
      </c>
      <c r="K5" s="19">
        <f t="shared" si="0"/>
        <v>36</v>
      </c>
      <c r="L5" s="19">
        <f t="shared" si="0"/>
        <v>42</v>
      </c>
      <c r="M5" s="19">
        <f t="shared" si="0"/>
        <v>42</v>
      </c>
      <c r="N5" s="19">
        <f t="shared" si="0"/>
        <v>36</v>
      </c>
      <c r="O5" s="19">
        <f t="shared" si="0"/>
        <v>54</v>
      </c>
      <c r="P5" s="19">
        <f t="shared" si="0"/>
        <v>24</v>
      </c>
      <c r="Q5" s="19">
        <f t="shared" si="0"/>
        <v>18</v>
      </c>
      <c r="R5" s="19">
        <f t="shared" si="0"/>
        <v>18</v>
      </c>
      <c r="S5" s="15"/>
      <c r="T5" s="16">
        <f t="shared" si="1"/>
        <v>390</v>
      </c>
      <c r="U5" s="12">
        <f t="shared" ref="U5:U20" si="2">AVERAGE(F5:R5)/5</f>
        <v>6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8" t="s">
        <v>13</v>
      </c>
      <c r="F6" s="19">
        <f t="shared" ref="F6:F14" si="3">F$3*$C6</f>
        <v>0</v>
      </c>
      <c r="G6" s="19">
        <f t="shared" si="0"/>
        <v>0</v>
      </c>
      <c r="H6" s="19">
        <f t="shared" si="0"/>
        <v>16</v>
      </c>
      <c r="I6" s="19">
        <f t="shared" si="0"/>
        <v>12</v>
      </c>
      <c r="J6" s="19">
        <f t="shared" si="0"/>
        <v>12</v>
      </c>
      <c r="K6" s="19">
        <f t="shared" si="0"/>
        <v>12</v>
      </c>
      <c r="L6" s="19">
        <f t="shared" si="0"/>
        <v>14</v>
      </c>
      <c r="M6" s="19">
        <f t="shared" si="0"/>
        <v>14</v>
      </c>
      <c r="N6" s="19">
        <f t="shared" si="0"/>
        <v>12</v>
      </c>
      <c r="O6" s="19">
        <f t="shared" si="0"/>
        <v>18</v>
      </c>
      <c r="P6" s="19">
        <f t="shared" si="0"/>
        <v>8</v>
      </c>
      <c r="Q6" s="19">
        <f t="shared" si="0"/>
        <v>6</v>
      </c>
      <c r="R6" s="19">
        <f t="shared" si="0"/>
        <v>6</v>
      </c>
      <c r="S6" s="15"/>
      <c r="T6" s="16">
        <f t="shared" si="1"/>
        <v>130</v>
      </c>
      <c r="U6" s="12">
        <f t="shared" si="2"/>
        <v>2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8" t="s">
        <v>14</v>
      </c>
      <c r="F7" s="19">
        <f t="shared" si="3"/>
        <v>0</v>
      </c>
      <c r="G7" s="19">
        <f t="shared" si="0"/>
        <v>0</v>
      </c>
      <c r="H7" s="19">
        <f t="shared" si="0"/>
        <v>16</v>
      </c>
      <c r="I7" s="19">
        <f t="shared" si="0"/>
        <v>12</v>
      </c>
      <c r="J7" s="19">
        <f t="shared" si="0"/>
        <v>12</v>
      </c>
      <c r="K7" s="19">
        <f t="shared" si="0"/>
        <v>12</v>
      </c>
      <c r="L7" s="19">
        <f t="shared" si="0"/>
        <v>14</v>
      </c>
      <c r="M7" s="19">
        <f t="shared" si="0"/>
        <v>14</v>
      </c>
      <c r="N7" s="19">
        <f t="shared" si="0"/>
        <v>12</v>
      </c>
      <c r="O7" s="19">
        <f t="shared" si="0"/>
        <v>18</v>
      </c>
      <c r="P7" s="19">
        <f t="shared" si="0"/>
        <v>8</v>
      </c>
      <c r="Q7" s="19">
        <f t="shared" si="0"/>
        <v>6</v>
      </c>
      <c r="R7" s="19">
        <f t="shared" si="0"/>
        <v>6</v>
      </c>
      <c r="S7" s="15"/>
      <c r="T7" s="16">
        <f t="shared" si="1"/>
        <v>130</v>
      </c>
      <c r="U7" s="12">
        <f t="shared" si="2"/>
        <v>2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8" t="s">
        <v>15</v>
      </c>
      <c r="F8" s="19">
        <f t="shared" si="3"/>
        <v>0</v>
      </c>
      <c r="G8" s="19">
        <f t="shared" si="0"/>
        <v>0</v>
      </c>
      <c r="H8" s="19">
        <f t="shared" si="0"/>
        <v>16</v>
      </c>
      <c r="I8" s="19">
        <f t="shared" si="0"/>
        <v>12</v>
      </c>
      <c r="J8" s="19">
        <f t="shared" si="0"/>
        <v>12</v>
      </c>
      <c r="K8" s="19">
        <f t="shared" si="0"/>
        <v>12</v>
      </c>
      <c r="L8" s="19">
        <f t="shared" si="0"/>
        <v>14</v>
      </c>
      <c r="M8" s="19">
        <f t="shared" si="0"/>
        <v>14</v>
      </c>
      <c r="N8" s="19">
        <f t="shared" si="0"/>
        <v>12</v>
      </c>
      <c r="O8" s="19">
        <f t="shared" si="0"/>
        <v>18</v>
      </c>
      <c r="P8" s="19">
        <f t="shared" si="0"/>
        <v>8</v>
      </c>
      <c r="Q8" s="19">
        <f t="shared" si="0"/>
        <v>6</v>
      </c>
      <c r="R8" s="19">
        <f t="shared" si="0"/>
        <v>6</v>
      </c>
      <c r="S8" s="15"/>
      <c r="T8" s="16">
        <f t="shared" si="1"/>
        <v>130</v>
      </c>
      <c r="U8" s="12">
        <f t="shared" si="2"/>
        <v>2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8" t="s">
        <v>16</v>
      </c>
      <c r="F9" s="19">
        <f t="shared" si="3"/>
        <v>0</v>
      </c>
      <c r="G9" s="19">
        <f t="shared" si="0"/>
        <v>0</v>
      </c>
      <c r="H9" s="19">
        <f t="shared" si="0"/>
        <v>32</v>
      </c>
      <c r="I9" s="19">
        <f t="shared" si="0"/>
        <v>24</v>
      </c>
      <c r="J9" s="19">
        <f t="shared" si="0"/>
        <v>24</v>
      </c>
      <c r="K9" s="19">
        <f t="shared" si="0"/>
        <v>24</v>
      </c>
      <c r="L9" s="19">
        <f t="shared" si="0"/>
        <v>28</v>
      </c>
      <c r="M9" s="19">
        <f t="shared" si="0"/>
        <v>28</v>
      </c>
      <c r="N9" s="19">
        <f t="shared" si="0"/>
        <v>24</v>
      </c>
      <c r="O9" s="19">
        <f t="shared" si="0"/>
        <v>36</v>
      </c>
      <c r="P9" s="19">
        <f t="shared" si="0"/>
        <v>16</v>
      </c>
      <c r="Q9" s="19">
        <f t="shared" si="0"/>
        <v>12</v>
      </c>
      <c r="R9" s="19">
        <f t="shared" si="0"/>
        <v>12</v>
      </c>
      <c r="S9" s="15"/>
      <c r="T9" s="16">
        <f t="shared" si="1"/>
        <v>260</v>
      </c>
      <c r="U9" s="12">
        <f t="shared" si="2"/>
        <v>4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8" t="s">
        <v>17</v>
      </c>
      <c r="F10" s="19">
        <f t="shared" si="3"/>
        <v>0</v>
      </c>
      <c r="G10" s="19">
        <f t="shared" si="0"/>
        <v>0</v>
      </c>
      <c r="H10" s="19">
        <f t="shared" si="0"/>
        <v>8</v>
      </c>
      <c r="I10" s="19">
        <f t="shared" si="0"/>
        <v>6</v>
      </c>
      <c r="J10" s="19">
        <f t="shared" si="0"/>
        <v>6</v>
      </c>
      <c r="K10" s="19">
        <f t="shared" si="0"/>
        <v>6</v>
      </c>
      <c r="L10" s="19">
        <f t="shared" si="0"/>
        <v>7</v>
      </c>
      <c r="M10" s="19">
        <f t="shared" si="0"/>
        <v>7</v>
      </c>
      <c r="N10" s="19">
        <f t="shared" si="0"/>
        <v>6</v>
      </c>
      <c r="O10" s="19">
        <f t="shared" si="0"/>
        <v>9</v>
      </c>
      <c r="P10" s="19">
        <f t="shared" si="0"/>
        <v>4</v>
      </c>
      <c r="Q10" s="19">
        <f t="shared" si="0"/>
        <v>3</v>
      </c>
      <c r="R10" s="19">
        <f t="shared" si="0"/>
        <v>3</v>
      </c>
      <c r="S10" s="15"/>
      <c r="T10" s="16">
        <f t="shared" si="1"/>
        <v>65</v>
      </c>
      <c r="U10" s="12">
        <f t="shared" si="2"/>
        <v>1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8" t="s">
        <v>18</v>
      </c>
      <c r="F11" s="19">
        <f t="shared" si="3"/>
        <v>0</v>
      </c>
      <c r="G11" s="19">
        <f t="shared" si="0"/>
        <v>0</v>
      </c>
      <c r="H11" s="19">
        <f t="shared" si="0"/>
        <v>64</v>
      </c>
      <c r="I11" s="19">
        <f t="shared" si="0"/>
        <v>48</v>
      </c>
      <c r="J11" s="19">
        <f t="shared" si="0"/>
        <v>48</v>
      </c>
      <c r="K11" s="19">
        <f t="shared" si="0"/>
        <v>48</v>
      </c>
      <c r="L11" s="19">
        <f t="shared" si="0"/>
        <v>56</v>
      </c>
      <c r="M11" s="19">
        <f t="shared" si="0"/>
        <v>56</v>
      </c>
      <c r="N11" s="19">
        <f t="shared" si="0"/>
        <v>48</v>
      </c>
      <c r="O11" s="19">
        <f t="shared" si="0"/>
        <v>72</v>
      </c>
      <c r="P11" s="19">
        <f t="shared" si="0"/>
        <v>32</v>
      </c>
      <c r="Q11" s="19">
        <f t="shared" si="0"/>
        <v>24</v>
      </c>
      <c r="R11" s="19">
        <f t="shared" si="0"/>
        <v>24</v>
      </c>
      <c r="S11" s="15"/>
      <c r="T11" s="16">
        <f t="shared" si="1"/>
        <v>520</v>
      </c>
      <c r="U11" s="12">
        <f t="shared" si="2"/>
        <v>8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8" t="s">
        <v>19</v>
      </c>
      <c r="F12" s="19">
        <f t="shared" si="3"/>
        <v>0</v>
      </c>
      <c r="G12" s="19">
        <f t="shared" si="0"/>
        <v>0</v>
      </c>
      <c r="H12" s="19">
        <f t="shared" si="0"/>
        <v>16</v>
      </c>
      <c r="I12" s="19">
        <f t="shared" si="0"/>
        <v>12</v>
      </c>
      <c r="J12" s="19">
        <f t="shared" si="0"/>
        <v>12</v>
      </c>
      <c r="K12" s="19">
        <f t="shared" si="0"/>
        <v>12</v>
      </c>
      <c r="L12" s="19">
        <f t="shared" si="0"/>
        <v>14</v>
      </c>
      <c r="M12" s="19">
        <f t="shared" si="0"/>
        <v>14</v>
      </c>
      <c r="N12" s="19">
        <f t="shared" si="0"/>
        <v>12</v>
      </c>
      <c r="O12" s="19">
        <f t="shared" si="0"/>
        <v>18</v>
      </c>
      <c r="P12" s="19">
        <f t="shared" si="0"/>
        <v>8</v>
      </c>
      <c r="Q12" s="19">
        <f t="shared" si="0"/>
        <v>6</v>
      </c>
      <c r="R12" s="19">
        <f t="shared" si="0"/>
        <v>6</v>
      </c>
      <c r="S12" s="15"/>
      <c r="T12" s="16">
        <f t="shared" si="1"/>
        <v>130</v>
      </c>
      <c r="U12" s="12">
        <f t="shared" si="2"/>
        <v>2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8" t="s">
        <v>20</v>
      </c>
      <c r="F13" s="19">
        <f t="shared" si="3"/>
        <v>0</v>
      </c>
      <c r="G13" s="19">
        <f t="shared" si="0"/>
        <v>0</v>
      </c>
      <c r="H13" s="19">
        <f t="shared" si="0"/>
        <v>16</v>
      </c>
      <c r="I13" s="19">
        <f t="shared" si="0"/>
        <v>12</v>
      </c>
      <c r="J13" s="19">
        <f t="shared" si="0"/>
        <v>12</v>
      </c>
      <c r="K13" s="19">
        <f t="shared" si="0"/>
        <v>12</v>
      </c>
      <c r="L13" s="19">
        <f t="shared" si="0"/>
        <v>14</v>
      </c>
      <c r="M13" s="19">
        <f t="shared" si="0"/>
        <v>14</v>
      </c>
      <c r="N13" s="19">
        <f t="shared" si="0"/>
        <v>12</v>
      </c>
      <c r="O13" s="19">
        <f t="shared" si="0"/>
        <v>18</v>
      </c>
      <c r="P13" s="19">
        <f t="shared" si="0"/>
        <v>8</v>
      </c>
      <c r="Q13" s="19">
        <f t="shared" si="0"/>
        <v>6</v>
      </c>
      <c r="R13" s="19">
        <f t="shared" si="0"/>
        <v>6</v>
      </c>
      <c r="S13" s="15"/>
      <c r="T13" s="16">
        <f t="shared" si="1"/>
        <v>130</v>
      </c>
      <c r="U13" s="12">
        <f t="shared" si="2"/>
        <v>2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8" t="s">
        <v>21</v>
      </c>
      <c r="F14" s="19">
        <f t="shared" si="3"/>
        <v>0</v>
      </c>
      <c r="G14" s="19">
        <f t="shared" si="0"/>
        <v>0</v>
      </c>
      <c r="H14" s="19">
        <f t="shared" si="0"/>
        <v>48</v>
      </c>
      <c r="I14" s="19">
        <f t="shared" si="0"/>
        <v>36</v>
      </c>
      <c r="J14" s="19">
        <f t="shared" si="0"/>
        <v>36</v>
      </c>
      <c r="K14" s="19">
        <f t="shared" si="0"/>
        <v>36</v>
      </c>
      <c r="L14" s="19">
        <f t="shared" si="0"/>
        <v>42</v>
      </c>
      <c r="M14" s="19">
        <f t="shared" si="0"/>
        <v>42</v>
      </c>
      <c r="N14" s="19">
        <f t="shared" si="0"/>
        <v>36</v>
      </c>
      <c r="O14" s="19">
        <f t="shared" si="0"/>
        <v>54</v>
      </c>
      <c r="P14" s="19">
        <f t="shared" si="0"/>
        <v>24</v>
      </c>
      <c r="Q14" s="19">
        <f t="shared" si="0"/>
        <v>18</v>
      </c>
      <c r="R14" s="19">
        <f t="shared" si="0"/>
        <v>18</v>
      </c>
      <c r="S14" s="15"/>
      <c r="T14" s="16">
        <f t="shared" si="1"/>
        <v>390</v>
      </c>
      <c r="U14" s="12">
        <f t="shared" si="2"/>
        <v>6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8" t="s">
        <v>24</v>
      </c>
      <c r="F15" s="19">
        <f>_xlfn.XLOOKUP(F2,[1]Foglio2!$A:$A,[1]Foglio2!$C:$C,"0")</f>
        <v>7369.9690000000001</v>
      </c>
      <c r="G15" s="19">
        <f>_xlfn.XLOOKUP(G2,[1]Foglio2!$A:$A,[1]Foglio2!$C:$C,"0")</f>
        <v>1448.6689999999999</v>
      </c>
      <c r="H15" s="19">
        <f>_xlfn.XLOOKUP(H2,[1]Foglio2!$A:$A,[1]Foglio2!$C:$C,"0")</f>
        <v>4531.5039999999999</v>
      </c>
      <c r="I15" s="19">
        <f>_xlfn.XLOOKUP(I2,[1]Foglio2!$A:$A,[1]Foglio2!$C:$C,"0")</f>
        <v>14756.66</v>
      </c>
      <c r="J15" s="19">
        <f>_xlfn.XLOOKUP(J2,[1]Foglio2!$A:$A,[1]Foglio2!$C:$C,"0")</f>
        <v>7757.9579999999969</v>
      </c>
      <c r="K15" s="19">
        <f>_xlfn.XLOOKUP(K2,[1]Foglio2!$A:$A,[1]Foglio2!$C:$C,"0")</f>
        <v>16652.181000000004</v>
      </c>
      <c r="L15" s="19">
        <f>_xlfn.XLOOKUP(L2,[1]Foglio2!$A:$A,[1]Foglio2!$C:$C,"0")</f>
        <v>12419.855999999998</v>
      </c>
      <c r="M15" s="19">
        <f>_xlfn.XLOOKUP(M2,[1]Foglio2!$A:$A,[1]Foglio2!$C:$C,"0")</f>
        <v>6540.8949999999986</v>
      </c>
      <c r="N15" s="19">
        <f>_xlfn.XLOOKUP(N2,[1]Foglio2!$A:$A,[1]Foglio2!$C:$C,"0")</f>
        <v>15565.491</v>
      </c>
      <c r="O15" s="19">
        <f>_xlfn.XLOOKUP(O2,[1]Foglio2!$A:$A,[1]Foglio2!$C:$C,"0")</f>
        <v>7027.7179999999998</v>
      </c>
      <c r="P15" s="19">
        <f>_xlfn.XLOOKUP(P2,[1]Foglio2!$A:$A,[1]Foglio2!$C:$C,"0")</f>
        <v>8161.9249999999993</v>
      </c>
      <c r="Q15" s="19">
        <f>_xlfn.XLOOKUP(Q2,[1]Foglio2!$A:$A,[1]Foglio2!$C:$C,"0")</f>
        <v>12502.819000000003</v>
      </c>
      <c r="R15" s="19">
        <f>_xlfn.XLOOKUP(R2,[1]Foglio2!$A:$A,[1]Foglio2!$C:$C,"0")</f>
        <v>13046.69</v>
      </c>
      <c r="S15" s="15"/>
      <c r="T15" s="16">
        <f t="shared" si="1"/>
        <v>127782.33499999999</v>
      </c>
      <c r="U15" s="12">
        <f t="shared" si="2"/>
        <v>1965.882076923077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8" t="s">
        <v>25</v>
      </c>
      <c r="F16" s="19">
        <f>_xlfn.XLOOKUP(F2,[2]Foglio1!$A:$A,[2]Foglio1!$C:$C,"0")</f>
        <v>8185.5290000000005</v>
      </c>
      <c r="G16" s="19" t="str">
        <f>_xlfn.XLOOKUP(G2,[2]Foglio1!$A:$A,[2]Foglio1!$C:$C,"0")</f>
        <v>0</v>
      </c>
      <c r="H16" s="19">
        <f>_xlfn.XLOOKUP(H2,[2]Foglio1!$A:$A,[2]Foglio1!$C:$C,"0")</f>
        <v>1728.1990000000001</v>
      </c>
      <c r="I16" s="19">
        <f>_xlfn.XLOOKUP(I2,[2]Foglio1!$A:$A,[2]Foglio1!$C:$C,"0")</f>
        <v>15456.247000000001</v>
      </c>
      <c r="J16" s="19">
        <f>_xlfn.XLOOKUP(J2,[2]Foglio1!$A:$A,[2]Foglio1!$C:$C,"0")</f>
        <v>11446.853000000001</v>
      </c>
      <c r="K16" s="19">
        <f>_xlfn.XLOOKUP(K2,[2]Foglio1!$A:$A,[2]Foglio1!$C:$C,"0")</f>
        <v>9126.9860000000026</v>
      </c>
      <c r="L16" s="19">
        <f>_xlfn.XLOOKUP(L2,[2]Foglio1!$A:$A,[2]Foglio1!$C:$C,"0")</f>
        <v>2199.6610000000001</v>
      </c>
      <c r="M16" s="19">
        <f>_xlfn.XLOOKUP(M2,[2]Foglio1!$A:$A,[2]Foglio1!$C:$C,"0")</f>
        <v>12748.353000000008</v>
      </c>
      <c r="N16" s="19">
        <f>_xlfn.XLOOKUP(N2,[2]Foglio1!$A:$A,[2]Foglio1!$C:$C,"0")</f>
        <v>3188.1379999999995</v>
      </c>
      <c r="O16" s="19">
        <f>_xlfn.XLOOKUP(O2,[2]Foglio1!$A:$A,[2]Foglio1!$C:$C,"0")</f>
        <v>17891.680000000015</v>
      </c>
      <c r="P16" s="19">
        <f>_xlfn.XLOOKUP(P2,[2]Foglio1!$A:$A,[2]Foglio1!$C:$C,"0")</f>
        <v>7384.7240000000002</v>
      </c>
      <c r="Q16" s="19">
        <f>_xlfn.XLOOKUP(Q2,[2]Foglio1!$A:$A,[2]Foglio1!$C:$C,"0")</f>
        <v>4016.17</v>
      </c>
      <c r="R16" s="19">
        <f>_xlfn.XLOOKUP(R2,[2]Foglio1!$A:$A,[2]Foglio1!$C:$C,"0")</f>
        <v>5124.7389999999987</v>
      </c>
      <c r="S16" s="15"/>
      <c r="T16" s="16">
        <f t="shared" si="1"/>
        <v>98497.279000000039</v>
      </c>
      <c r="U16" s="12">
        <f t="shared" si="2"/>
        <v>1641.6213166666671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8" t="s">
        <v>26</v>
      </c>
      <c r="F17" s="19" t="str">
        <f>_xlfn.XLOOKUP(F2,[3]Foglio1!$A:$A,[3]Foglio1!$C:$C,"0")</f>
        <v>0</v>
      </c>
      <c r="G17" s="19" t="str">
        <f>_xlfn.XLOOKUP(G2,[3]Foglio1!$A:$A,[3]Foglio1!$C:$C,"0")</f>
        <v>0</v>
      </c>
      <c r="H17" s="19">
        <f>_xlfn.XLOOKUP(H2,[3]Foglio1!$A:$A,[3]Foglio1!$C:$C,"0")</f>
        <v>31.18</v>
      </c>
      <c r="I17" s="19">
        <f>_xlfn.XLOOKUP(I2,[3]Foglio1!$A:$A,[3]Foglio1!$C:$C,"0")</f>
        <v>77.95</v>
      </c>
      <c r="J17" s="19">
        <f>_xlfn.XLOOKUP(J2,[3]Foglio1!$A:$A,[3]Foglio1!$C:$C,"0")</f>
        <v>46.769999999999996</v>
      </c>
      <c r="K17" s="19">
        <f>_xlfn.XLOOKUP(K2,[3]Foglio1!$A:$A,[3]Foglio1!$C:$C,"0")</f>
        <v>46.769999999999996</v>
      </c>
      <c r="L17" s="19">
        <f>_xlfn.XLOOKUP(L2,[3]Foglio1!$A:$A,[3]Foglio1!$C:$C,"0")</f>
        <v>31.18</v>
      </c>
      <c r="M17" s="19">
        <f>_xlfn.XLOOKUP(M2,[3]Foglio1!$A:$A,[3]Foglio1!$C:$C,"0")</f>
        <v>62.36</v>
      </c>
      <c r="N17" s="19">
        <f>_xlfn.XLOOKUP(N2,[3]Foglio1!$A:$A,[3]Foglio1!$C:$C,"0")</f>
        <v>62.36</v>
      </c>
      <c r="O17" s="19">
        <f>_xlfn.XLOOKUP(O2,[3]Foglio1!$A:$A,[3]Foglio1!$C:$C,"0")</f>
        <v>46.769999999999996</v>
      </c>
      <c r="P17" s="19" t="str">
        <f>_xlfn.XLOOKUP(P2,[3]Foglio1!$A:$A,[3]Foglio1!$C:$C,"0")</f>
        <v>0</v>
      </c>
      <c r="Q17" s="19">
        <f>_xlfn.XLOOKUP(Q2,[3]Foglio1!$A:$A,[3]Foglio1!$C:$C,"0")</f>
        <v>31.18</v>
      </c>
      <c r="R17" s="19">
        <f>_xlfn.XLOOKUP(R2,[3]Foglio1!$A:$A,[3]Foglio1!$C:$C,"0")</f>
        <v>15.59</v>
      </c>
      <c r="S17" s="15"/>
      <c r="T17" s="16">
        <f t="shared" si="1"/>
        <v>452.10999999999996</v>
      </c>
      <c r="U17" s="12">
        <f t="shared" si="2"/>
        <v>9.0421999999999993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8" t="s">
        <v>27</v>
      </c>
      <c r="F18" s="19" t="str">
        <f>_xlfn.XLOOKUP(F2,[4]Foglio1!$A:$A,[4]Foglio1!$C:$C,"0")</f>
        <v>0</v>
      </c>
      <c r="G18" s="19">
        <f>_xlfn.XLOOKUP(G2,[4]Foglio1!$A:$A,[4]Foglio1!$C:$C,"0")</f>
        <v>516.11400000000003</v>
      </c>
      <c r="H18" s="19">
        <f>_xlfn.XLOOKUP(H2,[4]Foglio1!$A:$A,[4]Foglio1!$C:$C,"0")</f>
        <v>1040.4059999999999</v>
      </c>
      <c r="I18" s="19">
        <f>_xlfn.XLOOKUP(I2,[4]Foglio1!$A:$A,[4]Foglio1!$C:$C,"0")</f>
        <v>824.36400000000003</v>
      </c>
      <c r="J18" s="19">
        <f>_xlfn.XLOOKUP(J2,[4]Foglio1!$A:$A,[4]Foglio1!$C:$C,"0")</f>
        <v>524.65199999999993</v>
      </c>
      <c r="K18" s="19">
        <f>_xlfn.XLOOKUP(K2,[4]Foglio1!$A:$A,[4]Foglio1!$C:$C,"0")</f>
        <v>478.48200000000003</v>
      </c>
      <c r="L18" s="19">
        <f>_xlfn.XLOOKUP(L2,[4]Foglio1!$A:$A,[4]Foglio1!$C:$C,"0")</f>
        <v>146.30199999999999</v>
      </c>
      <c r="M18" s="19">
        <f>_xlfn.XLOOKUP(M2,[4]Foglio1!$A:$A,[4]Foglio1!$C:$C,"0")</f>
        <v>508.39800000000002</v>
      </c>
      <c r="N18" s="19">
        <f>_xlfn.XLOOKUP(N2,[4]Foglio1!$A:$A,[4]Foglio1!$C:$C,"0")</f>
        <v>2107.7660000000001</v>
      </c>
      <c r="O18" s="19">
        <f>_xlfn.XLOOKUP(O2,[4]Foglio1!$A:$A,[4]Foglio1!$C:$C,"0")</f>
        <v>1128.114</v>
      </c>
      <c r="P18" s="19">
        <f>_xlfn.XLOOKUP(P2,[4]Foglio1!$A:$A,[4]Foglio1!$C:$C,"0")</f>
        <v>37.631999999999998</v>
      </c>
      <c r="Q18" s="19" t="str">
        <f>_xlfn.XLOOKUP(Q2,[4]Foglio1!$A:$A,[4]Foglio1!$C:$C,"0")</f>
        <v>0</v>
      </c>
      <c r="R18" s="19">
        <f>_xlfn.XLOOKUP(R2,[4]Foglio1!$A:$A,[4]Foglio1!$C:$C,"0")</f>
        <v>1037.67</v>
      </c>
      <c r="S18" s="15"/>
      <c r="T18" s="16">
        <f t="shared" si="1"/>
        <v>8349.9</v>
      </c>
      <c r="U18" s="12">
        <f t="shared" si="2"/>
        <v>151.81636363636363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8" t="s">
        <v>28</v>
      </c>
      <c r="F19" s="19" t="str">
        <f>_xlfn.XLOOKUP(F2,[5]Foglio1!$A:$A,[5]Foglio1!$C:$C,"0")</f>
        <v>0</v>
      </c>
      <c r="G19" s="19" t="str">
        <f>_xlfn.XLOOKUP(G2,[5]Foglio1!$A:$A,[5]Foglio1!$C:$C,"0")</f>
        <v>0</v>
      </c>
      <c r="H19" s="19">
        <f>_xlfn.XLOOKUP(H2,[5]Foglio1!$A:$A,[5]Foglio1!$C:$C,"0")</f>
        <v>17.440000000000001</v>
      </c>
      <c r="I19" s="19">
        <f>_xlfn.XLOOKUP(I2,[5]Foglio1!$A:$A,[5]Foglio1!$C:$C,"0")</f>
        <v>43.6</v>
      </c>
      <c r="J19" s="19">
        <f>_xlfn.XLOOKUP(J2,[5]Foglio1!$A:$A,[5]Foglio1!$C:$C,"0")</f>
        <v>26.160000000000004</v>
      </c>
      <c r="K19" s="19">
        <f>_xlfn.XLOOKUP(K2,[5]Foglio1!$A:$A,[5]Foglio1!$C:$C,"0")</f>
        <v>26.160000000000004</v>
      </c>
      <c r="L19" s="19">
        <f>_xlfn.XLOOKUP(L2,[5]Foglio1!$A:$A,[5]Foglio1!$C:$C,"0")</f>
        <v>17.440000000000001</v>
      </c>
      <c r="M19" s="19">
        <f>_xlfn.XLOOKUP(M2,[5]Foglio1!$A:$A,[5]Foglio1!$C:$C,"0")</f>
        <v>34.880000000000003</v>
      </c>
      <c r="N19" s="19">
        <f>_xlfn.XLOOKUP(N2,[5]Foglio1!$A:$A,[5]Foglio1!$C:$C,"0")</f>
        <v>34.880000000000003</v>
      </c>
      <c r="O19" s="19">
        <f>_xlfn.XLOOKUP(O2,[5]Foglio1!$A:$A,[5]Foglio1!$C:$C,"0")</f>
        <v>26.160000000000004</v>
      </c>
      <c r="P19" s="19" t="str">
        <f>_xlfn.XLOOKUP(P2,[5]Foglio1!$A:$A,[5]Foglio1!$C:$C,"0")</f>
        <v>0</v>
      </c>
      <c r="Q19" s="19">
        <f>_xlfn.XLOOKUP(Q2,[5]Foglio1!$A:$A,[5]Foglio1!$C:$C,"0")</f>
        <v>17.440000000000001</v>
      </c>
      <c r="R19" s="19">
        <f>_xlfn.XLOOKUP(R2,[5]Foglio1!$A:$A,[5]Foglio1!$C:$C,"0")</f>
        <v>8.7200000000000006</v>
      </c>
      <c r="S19" s="15"/>
      <c r="T19" s="16">
        <f t="shared" si="1"/>
        <v>252.88</v>
      </c>
      <c r="U19" s="12">
        <f t="shared" si="2"/>
        <v>5.0575999999999999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8" t="s">
        <v>29</v>
      </c>
      <c r="F20" s="19">
        <f>_xlfn.XLOOKUP(F2,[6]Foglio1!$A:$A,[6]Foglio1!$C:$C,"0")</f>
        <v>5881.39</v>
      </c>
      <c r="G20" s="19">
        <f>_xlfn.XLOOKUP(G2,[6]Foglio1!$A:$A,[6]Foglio1!$C:$C,"0")</f>
        <v>8228.9969999999976</v>
      </c>
      <c r="H20" s="19">
        <f>_xlfn.XLOOKUP(H2,[6]Foglio1!$A:$A,[6]Foglio1!$C:$C,"0")</f>
        <v>8334.0650000000005</v>
      </c>
      <c r="I20" s="19">
        <f>_xlfn.XLOOKUP(I2,[6]Foglio1!$A:$A,[6]Foglio1!$C:$C,"0")</f>
        <v>34303.383999999991</v>
      </c>
      <c r="J20" s="19">
        <f>_xlfn.XLOOKUP(J2,[6]Foglio1!$A:$A,[6]Foglio1!$C:$C,"0")</f>
        <v>19911.452000000008</v>
      </c>
      <c r="K20" s="19">
        <f>_xlfn.XLOOKUP(K2,[6]Foglio1!$A:$A,[6]Foglio1!$C:$C,"0")</f>
        <v>15214.12800000001</v>
      </c>
      <c r="L20" s="19">
        <f>_xlfn.XLOOKUP(L2,[6]Foglio1!$A:$A,[6]Foglio1!$C:$C,"0")</f>
        <v>7806.0879999999988</v>
      </c>
      <c r="M20" s="19">
        <f>_xlfn.XLOOKUP(M2,[6]Foglio1!$A:$A,[6]Foglio1!$C:$C,"0")</f>
        <v>18321.670999999991</v>
      </c>
      <c r="N20" s="19">
        <f>_xlfn.XLOOKUP(N2,[6]Foglio1!$A:$A,[6]Foglio1!$C:$C,"0")</f>
        <v>13034.219000000008</v>
      </c>
      <c r="O20" s="19">
        <f>_xlfn.XLOOKUP(O2,[6]Foglio1!$A:$A,[6]Foglio1!$C:$C,"0")</f>
        <v>30552.419999999987</v>
      </c>
      <c r="P20" s="19">
        <f>_xlfn.XLOOKUP(P2,[6]Foglio1!$A:$A,[6]Foglio1!$C:$C,"0")</f>
        <v>7119.474000000002</v>
      </c>
      <c r="Q20" s="19">
        <f>_xlfn.XLOOKUP(Q2,[6]Foglio1!$A:$A,[6]Foglio1!$C:$C,"0")</f>
        <v>10718.093000000003</v>
      </c>
      <c r="R20" s="19">
        <f>_xlfn.XLOOKUP(R2,[6]Foglio1!$A:$A,[6]Foglio1!$C:$C,"0")</f>
        <v>22806.914000000008</v>
      </c>
      <c r="S20" s="15"/>
      <c r="T20" s="16">
        <f t="shared" si="1"/>
        <v>202232.29500000001</v>
      </c>
      <c r="U20" s="12">
        <f t="shared" si="2"/>
        <v>3111.266076923077</v>
      </c>
    </row>
    <row r="21" spans="1:21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F5C45-42DA-4FDC-BFA6-0E04E51D3EB4}">
  <dimension ref="A2:U21"/>
  <sheetViews>
    <sheetView topLeftCell="L1" workbookViewId="0">
      <selection activeCell="U3" sqref="U3:U20"/>
    </sheetView>
  </sheetViews>
  <sheetFormatPr defaultRowHeight="14.4" x14ac:dyDescent="0.3"/>
  <cols>
    <col min="1" max="1" width="8.88671875" style="1"/>
    <col min="4" max="4" width="18.6640625" bestFit="1" customWidth="1"/>
  </cols>
  <sheetData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34</v>
      </c>
      <c r="G2" s="3">
        <v>35</v>
      </c>
      <c r="H2" s="3">
        <v>36</v>
      </c>
      <c r="I2" s="3">
        <v>37</v>
      </c>
      <c r="J2" s="3">
        <v>38</v>
      </c>
      <c r="K2" s="3">
        <v>39</v>
      </c>
      <c r="L2" s="3">
        <v>40</v>
      </c>
      <c r="M2" s="3">
        <v>41</v>
      </c>
      <c r="N2" s="3">
        <v>42</v>
      </c>
      <c r="O2" s="4">
        <v>43</v>
      </c>
      <c r="P2" s="5">
        <v>44</v>
      </c>
      <c r="Q2" s="5">
        <v>45</v>
      </c>
      <c r="R2" s="5">
        <v>46</v>
      </c>
      <c r="S2" s="1"/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20" t="s">
        <v>9</v>
      </c>
      <c r="F3" s="19">
        <v>0</v>
      </c>
      <c r="G3" s="19">
        <v>8</v>
      </c>
      <c r="H3" s="19">
        <v>6</v>
      </c>
      <c r="I3" s="19">
        <v>6</v>
      </c>
      <c r="J3" s="19">
        <v>6</v>
      </c>
      <c r="K3" s="19">
        <v>7</v>
      </c>
      <c r="L3" s="19">
        <v>7</v>
      </c>
      <c r="M3" s="19">
        <v>6</v>
      </c>
      <c r="N3" s="19">
        <v>9</v>
      </c>
      <c r="O3" s="19">
        <v>4</v>
      </c>
      <c r="P3" s="19">
        <v>3</v>
      </c>
      <c r="Q3" s="19">
        <v>3</v>
      </c>
      <c r="R3" s="19">
        <v>2</v>
      </c>
      <c r="S3" s="17"/>
      <c r="T3" s="18">
        <f>SUM(F3:R3)</f>
        <v>67</v>
      </c>
      <c r="U3" s="12">
        <f>AVERAGE(F3:R3)/5</f>
        <v>1.0307692307692309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20" t="s">
        <v>11</v>
      </c>
      <c r="F4" s="19">
        <f>F$3*$C4</f>
        <v>0</v>
      </c>
      <c r="G4" s="19">
        <f>G$3*$C4</f>
        <v>32</v>
      </c>
      <c r="H4" s="19">
        <f t="shared" ref="H4:R4" si="0">H$3*$C4</f>
        <v>24</v>
      </c>
      <c r="I4" s="19">
        <f t="shared" si="0"/>
        <v>24</v>
      </c>
      <c r="J4" s="19">
        <f t="shared" si="0"/>
        <v>24</v>
      </c>
      <c r="K4" s="19">
        <f t="shared" si="0"/>
        <v>28</v>
      </c>
      <c r="L4" s="19">
        <f t="shared" si="0"/>
        <v>28</v>
      </c>
      <c r="M4" s="19">
        <f t="shared" si="0"/>
        <v>24</v>
      </c>
      <c r="N4" s="19">
        <f t="shared" si="0"/>
        <v>36</v>
      </c>
      <c r="O4" s="19">
        <f t="shared" si="0"/>
        <v>16</v>
      </c>
      <c r="P4" s="19">
        <f t="shared" si="0"/>
        <v>12</v>
      </c>
      <c r="Q4" s="19">
        <f t="shared" si="0"/>
        <v>12</v>
      </c>
      <c r="R4" s="19">
        <f t="shared" si="0"/>
        <v>8</v>
      </c>
      <c r="S4" s="17"/>
      <c r="T4" s="18">
        <f t="shared" ref="T4:T20" si="1">SUM(F4:R4)</f>
        <v>268</v>
      </c>
      <c r="U4" s="12">
        <f t="shared" ref="U4:U20" si="2">AVERAGE(F4:R4)/5</f>
        <v>4.1230769230769235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20" t="s">
        <v>12</v>
      </c>
      <c r="F5" s="19">
        <f t="shared" ref="F5:R14" si="3">F$3*$C5</f>
        <v>0</v>
      </c>
      <c r="G5" s="19">
        <f t="shared" si="3"/>
        <v>48</v>
      </c>
      <c r="H5" s="19">
        <f t="shared" si="3"/>
        <v>36</v>
      </c>
      <c r="I5" s="19">
        <f t="shared" si="3"/>
        <v>36</v>
      </c>
      <c r="J5" s="19">
        <f t="shared" si="3"/>
        <v>36</v>
      </c>
      <c r="K5" s="19">
        <f t="shared" si="3"/>
        <v>42</v>
      </c>
      <c r="L5" s="19">
        <f t="shared" si="3"/>
        <v>42</v>
      </c>
      <c r="M5" s="19">
        <f t="shared" si="3"/>
        <v>36</v>
      </c>
      <c r="N5" s="19">
        <f t="shared" si="3"/>
        <v>54</v>
      </c>
      <c r="O5" s="19">
        <f t="shared" si="3"/>
        <v>24</v>
      </c>
      <c r="P5" s="19">
        <f t="shared" si="3"/>
        <v>18</v>
      </c>
      <c r="Q5" s="19">
        <f t="shared" si="3"/>
        <v>18</v>
      </c>
      <c r="R5" s="19">
        <f t="shared" si="3"/>
        <v>12</v>
      </c>
      <c r="S5" s="17"/>
      <c r="T5" s="18">
        <f t="shared" si="1"/>
        <v>402</v>
      </c>
      <c r="U5" s="12">
        <f t="shared" si="2"/>
        <v>6.1846153846153848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20" t="s">
        <v>13</v>
      </c>
      <c r="F6" s="19">
        <f t="shared" si="3"/>
        <v>0</v>
      </c>
      <c r="G6" s="19">
        <f t="shared" si="3"/>
        <v>16</v>
      </c>
      <c r="H6" s="19">
        <f t="shared" si="3"/>
        <v>12</v>
      </c>
      <c r="I6" s="19">
        <f t="shared" si="3"/>
        <v>12</v>
      </c>
      <c r="J6" s="19">
        <f t="shared" si="3"/>
        <v>12</v>
      </c>
      <c r="K6" s="19">
        <f t="shared" si="3"/>
        <v>14</v>
      </c>
      <c r="L6" s="19">
        <f t="shared" si="3"/>
        <v>14</v>
      </c>
      <c r="M6" s="19">
        <f t="shared" si="3"/>
        <v>12</v>
      </c>
      <c r="N6" s="19">
        <f t="shared" si="3"/>
        <v>18</v>
      </c>
      <c r="O6" s="19">
        <f t="shared" si="3"/>
        <v>8</v>
      </c>
      <c r="P6" s="19">
        <f t="shared" si="3"/>
        <v>6</v>
      </c>
      <c r="Q6" s="19">
        <f t="shared" si="3"/>
        <v>6</v>
      </c>
      <c r="R6" s="19">
        <f t="shared" si="3"/>
        <v>4</v>
      </c>
      <c r="S6" s="17"/>
      <c r="T6" s="18">
        <f t="shared" si="1"/>
        <v>134</v>
      </c>
      <c r="U6" s="12">
        <f t="shared" si="2"/>
        <v>2.0615384615384618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20" t="s">
        <v>14</v>
      </c>
      <c r="F7" s="19">
        <f t="shared" si="3"/>
        <v>0</v>
      </c>
      <c r="G7" s="19">
        <f t="shared" si="3"/>
        <v>16</v>
      </c>
      <c r="H7" s="19">
        <f t="shared" si="3"/>
        <v>12</v>
      </c>
      <c r="I7" s="19">
        <f t="shared" si="3"/>
        <v>12</v>
      </c>
      <c r="J7" s="19">
        <f t="shared" si="3"/>
        <v>12</v>
      </c>
      <c r="K7" s="19">
        <f t="shared" si="3"/>
        <v>14</v>
      </c>
      <c r="L7" s="19">
        <f t="shared" si="3"/>
        <v>14</v>
      </c>
      <c r="M7" s="19">
        <f t="shared" si="3"/>
        <v>12</v>
      </c>
      <c r="N7" s="19">
        <f t="shared" si="3"/>
        <v>18</v>
      </c>
      <c r="O7" s="19">
        <f t="shared" si="3"/>
        <v>8</v>
      </c>
      <c r="P7" s="19">
        <f t="shared" si="3"/>
        <v>6</v>
      </c>
      <c r="Q7" s="19">
        <f t="shared" si="3"/>
        <v>6</v>
      </c>
      <c r="R7" s="19">
        <f t="shared" si="3"/>
        <v>4</v>
      </c>
      <c r="S7" s="17"/>
      <c r="T7" s="18">
        <f t="shared" si="1"/>
        <v>134</v>
      </c>
      <c r="U7" s="12">
        <f t="shared" si="2"/>
        <v>2.0615384615384618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20" t="s">
        <v>15</v>
      </c>
      <c r="F8" s="19">
        <f t="shared" si="3"/>
        <v>0</v>
      </c>
      <c r="G8" s="19">
        <f t="shared" si="3"/>
        <v>16</v>
      </c>
      <c r="H8" s="19">
        <f t="shared" si="3"/>
        <v>12</v>
      </c>
      <c r="I8" s="19">
        <f t="shared" si="3"/>
        <v>12</v>
      </c>
      <c r="J8" s="19">
        <f t="shared" si="3"/>
        <v>12</v>
      </c>
      <c r="K8" s="19">
        <f t="shared" si="3"/>
        <v>14</v>
      </c>
      <c r="L8" s="19">
        <f t="shared" si="3"/>
        <v>14</v>
      </c>
      <c r="M8" s="19">
        <f t="shared" si="3"/>
        <v>12</v>
      </c>
      <c r="N8" s="19">
        <f t="shared" si="3"/>
        <v>18</v>
      </c>
      <c r="O8" s="19">
        <f t="shared" si="3"/>
        <v>8</v>
      </c>
      <c r="P8" s="19">
        <f t="shared" si="3"/>
        <v>6</v>
      </c>
      <c r="Q8" s="19">
        <f t="shared" si="3"/>
        <v>6</v>
      </c>
      <c r="R8" s="19">
        <f t="shared" si="3"/>
        <v>4</v>
      </c>
      <c r="S8" s="17"/>
      <c r="T8" s="18">
        <f t="shared" si="1"/>
        <v>134</v>
      </c>
      <c r="U8" s="12">
        <f t="shared" si="2"/>
        <v>2.0615384615384618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20" t="s">
        <v>16</v>
      </c>
      <c r="F9" s="19">
        <f t="shared" si="3"/>
        <v>0</v>
      </c>
      <c r="G9" s="19">
        <f t="shared" si="3"/>
        <v>32</v>
      </c>
      <c r="H9" s="19">
        <f t="shared" si="3"/>
        <v>24</v>
      </c>
      <c r="I9" s="19">
        <f t="shared" si="3"/>
        <v>24</v>
      </c>
      <c r="J9" s="19">
        <f t="shared" si="3"/>
        <v>24</v>
      </c>
      <c r="K9" s="19">
        <f t="shared" si="3"/>
        <v>28</v>
      </c>
      <c r="L9" s="19">
        <f t="shared" si="3"/>
        <v>28</v>
      </c>
      <c r="M9" s="19">
        <f t="shared" si="3"/>
        <v>24</v>
      </c>
      <c r="N9" s="19">
        <f t="shared" si="3"/>
        <v>36</v>
      </c>
      <c r="O9" s="19">
        <f t="shared" si="3"/>
        <v>16</v>
      </c>
      <c r="P9" s="19">
        <f t="shared" si="3"/>
        <v>12</v>
      </c>
      <c r="Q9" s="19">
        <f t="shared" si="3"/>
        <v>12</v>
      </c>
      <c r="R9" s="19">
        <f t="shared" si="3"/>
        <v>8</v>
      </c>
      <c r="S9" s="17"/>
      <c r="T9" s="18">
        <f t="shared" si="1"/>
        <v>268</v>
      </c>
      <c r="U9" s="12">
        <f t="shared" si="2"/>
        <v>4.1230769230769235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20" t="s">
        <v>17</v>
      </c>
      <c r="F10" s="19">
        <f t="shared" si="3"/>
        <v>0</v>
      </c>
      <c r="G10" s="19">
        <f t="shared" si="3"/>
        <v>8</v>
      </c>
      <c r="H10" s="19">
        <f t="shared" si="3"/>
        <v>6</v>
      </c>
      <c r="I10" s="19">
        <f t="shared" si="3"/>
        <v>6</v>
      </c>
      <c r="J10" s="19">
        <f t="shared" si="3"/>
        <v>6</v>
      </c>
      <c r="K10" s="19">
        <f t="shared" si="3"/>
        <v>7</v>
      </c>
      <c r="L10" s="19">
        <f t="shared" si="3"/>
        <v>7</v>
      </c>
      <c r="M10" s="19">
        <f t="shared" si="3"/>
        <v>6</v>
      </c>
      <c r="N10" s="19">
        <f t="shared" si="3"/>
        <v>9</v>
      </c>
      <c r="O10" s="19">
        <f t="shared" si="3"/>
        <v>4</v>
      </c>
      <c r="P10" s="19">
        <f t="shared" si="3"/>
        <v>3</v>
      </c>
      <c r="Q10" s="19">
        <f t="shared" si="3"/>
        <v>3</v>
      </c>
      <c r="R10" s="19">
        <f t="shared" si="3"/>
        <v>2</v>
      </c>
      <c r="S10" s="17"/>
      <c r="T10" s="18">
        <f t="shared" si="1"/>
        <v>67</v>
      </c>
      <c r="U10" s="12">
        <f t="shared" si="2"/>
        <v>1.0307692307692309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20" t="s">
        <v>18</v>
      </c>
      <c r="F11" s="19">
        <f t="shared" si="3"/>
        <v>0</v>
      </c>
      <c r="G11" s="19">
        <f t="shared" si="3"/>
        <v>64</v>
      </c>
      <c r="H11" s="19">
        <f t="shared" si="3"/>
        <v>48</v>
      </c>
      <c r="I11" s="19">
        <f t="shared" si="3"/>
        <v>48</v>
      </c>
      <c r="J11" s="19">
        <f t="shared" si="3"/>
        <v>48</v>
      </c>
      <c r="K11" s="19">
        <f t="shared" si="3"/>
        <v>56</v>
      </c>
      <c r="L11" s="19">
        <f t="shared" si="3"/>
        <v>56</v>
      </c>
      <c r="M11" s="19">
        <f t="shared" si="3"/>
        <v>48</v>
      </c>
      <c r="N11" s="19">
        <f t="shared" si="3"/>
        <v>72</v>
      </c>
      <c r="O11" s="19">
        <f t="shared" si="3"/>
        <v>32</v>
      </c>
      <c r="P11" s="19">
        <f t="shared" si="3"/>
        <v>24</v>
      </c>
      <c r="Q11" s="19">
        <f t="shared" si="3"/>
        <v>24</v>
      </c>
      <c r="R11" s="19">
        <f t="shared" si="3"/>
        <v>16</v>
      </c>
      <c r="S11" s="17"/>
      <c r="T11" s="18">
        <f t="shared" si="1"/>
        <v>536</v>
      </c>
      <c r="U11" s="12">
        <f t="shared" si="2"/>
        <v>8.2461538461538471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20" t="s">
        <v>19</v>
      </c>
      <c r="F12" s="19">
        <f t="shared" si="3"/>
        <v>0</v>
      </c>
      <c r="G12" s="19">
        <f t="shared" si="3"/>
        <v>16</v>
      </c>
      <c r="H12" s="19">
        <f t="shared" si="3"/>
        <v>12</v>
      </c>
      <c r="I12" s="19">
        <f t="shared" si="3"/>
        <v>12</v>
      </c>
      <c r="J12" s="19">
        <f t="shared" si="3"/>
        <v>12</v>
      </c>
      <c r="K12" s="19">
        <f t="shared" si="3"/>
        <v>14</v>
      </c>
      <c r="L12" s="19">
        <f t="shared" si="3"/>
        <v>14</v>
      </c>
      <c r="M12" s="19">
        <f t="shared" si="3"/>
        <v>12</v>
      </c>
      <c r="N12" s="19">
        <f t="shared" si="3"/>
        <v>18</v>
      </c>
      <c r="O12" s="19">
        <f t="shared" si="3"/>
        <v>8</v>
      </c>
      <c r="P12" s="19">
        <f t="shared" si="3"/>
        <v>6</v>
      </c>
      <c r="Q12" s="19">
        <f t="shared" si="3"/>
        <v>6</v>
      </c>
      <c r="R12" s="19">
        <f t="shared" si="3"/>
        <v>4</v>
      </c>
      <c r="S12" s="17"/>
      <c r="T12" s="18">
        <f t="shared" si="1"/>
        <v>134</v>
      </c>
      <c r="U12" s="12">
        <f t="shared" si="2"/>
        <v>2.0615384615384618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20" t="s">
        <v>20</v>
      </c>
      <c r="F13" s="19">
        <f t="shared" si="3"/>
        <v>0</v>
      </c>
      <c r="G13" s="19">
        <f t="shared" si="3"/>
        <v>16</v>
      </c>
      <c r="H13" s="19">
        <f t="shared" si="3"/>
        <v>12</v>
      </c>
      <c r="I13" s="19">
        <f t="shared" si="3"/>
        <v>12</v>
      </c>
      <c r="J13" s="19">
        <f t="shared" si="3"/>
        <v>12</v>
      </c>
      <c r="K13" s="19">
        <f t="shared" si="3"/>
        <v>14</v>
      </c>
      <c r="L13" s="19">
        <f t="shared" si="3"/>
        <v>14</v>
      </c>
      <c r="M13" s="19">
        <f t="shared" si="3"/>
        <v>12</v>
      </c>
      <c r="N13" s="19">
        <f t="shared" si="3"/>
        <v>18</v>
      </c>
      <c r="O13" s="19">
        <f t="shared" si="3"/>
        <v>8</v>
      </c>
      <c r="P13" s="19">
        <f t="shared" si="3"/>
        <v>6</v>
      </c>
      <c r="Q13" s="19">
        <f t="shared" si="3"/>
        <v>6</v>
      </c>
      <c r="R13" s="19">
        <f t="shared" si="3"/>
        <v>4</v>
      </c>
      <c r="S13" s="17"/>
      <c r="T13" s="18">
        <f t="shared" si="1"/>
        <v>134</v>
      </c>
      <c r="U13" s="12">
        <f t="shared" si="2"/>
        <v>2.0615384615384618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20" t="s">
        <v>21</v>
      </c>
      <c r="F14" s="19">
        <f t="shared" si="3"/>
        <v>0</v>
      </c>
      <c r="G14" s="19">
        <f t="shared" si="3"/>
        <v>48</v>
      </c>
      <c r="H14" s="19">
        <f t="shared" si="3"/>
        <v>36</v>
      </c>
      <c r="I14" s="19">
        <f t="shared" si="3"/>
        <v>36</v>
      </c>
      <c r="J14" s="19">
        <f t="shared" si="3"/>
        <v>36</v>
      </c>
      <c r="K14" s="19">
        <f t="shared" si="3"/>
        <v>42</v>
      </c>
      <c r="L14" s="19">
        <f t="shared" si="3"/>
        <v>42</v>
      </c>
      <c r="M14" s="19">
        <f t="shared" si="3"/>
        <v>36</v>
      </c>
      <c r="N14" s="19">
        <f t="shared" si="3"/>
        <v>54</v>
      </c>
      <c r="O14" s="19">
        <f t="shared" si="3"/>
        <v>24</v>
      </c>
      <c r="P14" s="19">
        <f t="shared" si="3"/>
        <v>18</v>
      </c>
      <c r="Q14" s="19">
        <f t="shared" si="3"/>
        <v>18</v>
      </c>
      <c r="R14" s="19">
        <f t="shared" si="3"/>
        <v>12</v>
      </c>
      <c r="S14" s="17"/>
      <c r="T14" s="18">
        <f t="shared" si="1"/>
        <v>402</v>
      </c>
      <c r="U14" s="12">
        <f t="shared" si="2"/>
        <v>6.1846153846153848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20" t="s">
        <v>24</v>
      </c>
      <c r="F15" s="19">
        <f>_xlfn.XLOOKUP(F2,[1]Foglio2!$A:$A,[1]Foglio2!$C:$C,"0")</f>
        <v>1448.6689999999999</v>
      </c>
      <c r="G15" s="19">
        <f>_xlfn.XLOOKUP(G2,[1]Foglio2!$A:$A,[1]Foglio2!$C:$C,"0")</f>
        <v>4531.5039999999999</v>
      </c>
      <c r="H15" s="19">
        <f>_xlfn.XLOOKUP(H2,[1]Foglio2!$A:$A,[1]Foglio2!$C:$C,"0")</f>
        <v>14756.66</v>
      </c>
      <c r="I15" s="19">
        <f>_xlfn.XLOOKUP(I2,[1]Foglio2!$A:$A,[1]Foglio2!$C:$C,"0")</f>
        <v>7757.9579999999969</v>
      </c>
      <c r="J15" s="19">
        <f>_xlfn.XLOOKUP(J2,[1]Foglio2!$A:$A,[1]Foglio2!$C:$C,"0")</f>
        <v>16652.181000000004</v>
      </c>
      <c r="K15" s="19">
        <f>_xlfn.XLOOKUP(K2,[1]Foglio2!$A:$A,[1]Foglio2!$C:$C,"0")</f>
        <v>12419.855999999998</v>
      </c>
      <c r="L15" s="19">
        <f>_xlfn.XLOOKUP(L2,[1]Foglio2!$A:$A,[1]Foglio2!$C:$C,"0")</f>
        <v>6540.8949999999986</v>
      </c>
      <c r="M15" s="19">
        <f>_xlfn.XLOOKUP(M2,[1]Foglio2!$A:$A,[1]Foglio2!$C:$C,"0")</f>
        <v>15565.491</v>
      </c>
      <c r="N15" s="19">
        <f>_xlfn.XLOOKUP(N2,[1]Foglio2!$A:$A,[1]Foglio2!$C:$C,"0")</f>
        <v>7027.7179999999998</v>
      </c>
      <c r="O15" s="19">
        <f>_xlfn.XLOOKUP(O2,[1]Foglio2!$A:$A,[1]Foglio2!$C:$C,"0")</f>
        <v>8161.9249999999993</v>
      </c>
      <c r="P15" s="19">
        <f>_xlfn.XLOOKUP(P2,[1]Foglio2!$A:$A,[1]Foglio2!$C:$C,"0")</f>
        <v>12502.819000000003</v>
      </c>
      <c r="Q15" s="19">
        <f>_xlfn.XLOOKUP(Q2,[1]Foglio2!$A:$A,[1]Foglio2!$C:$C,"0")</f>
        <v>13046.69</v>
      </c>
      <c r="R15" s="19">
        <f>_xlfn.XLOOKUP(R2,[1]Foglio2!$A:$A,[1]Foglio2!$C:$C,"0")</f>
        <v>6340.8850000000011</v>
      </c>
      <c r="S15" s="17"/>
      <c r="T15" s="18">
        <f t="shared" si="1"/>
        <v>126753.25099999999</v>
      </c>
      <c r="U15" s="12">
        <f t="shared" si="2"/>
        <v>1950.0500153846151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20" t="s">
        <v>25</v>
      </c>
      <c r="F16" s="19" t="str">
        <f>_xlfn.XLOOKUP(F2,[2]Foglio1!$A:$A,[2]Foglio1!$C:$C,"0")</f>
        <v>0</v>
      </c>
      <c r="G16" s="19">
        <f>_xlfn.XLOOKUP(G2,[2]Foglio1!$A:$A,[2]Foglio1!$C:$C,"0")</f>
        <v>1728.1990000000001</v>
      </c>
      <c r="H16" s="19">
        <f>_xlfn.XLOOKUP(H2,[2]Foglio1!$A:$A,[2]Foglio1!$C:$C,"0")</f>
        <v>15456.247000000001</v>
      </c>
      <c r="I16" s="19">
        <f>_xlfn.XLOOKUP(I2,[2]Foglio1!$A:$A,[2]Foglio1!$C:$C,"0")</f>
        <v>11446.853000000001</v>
      </c>
      <c r="J16" s="19">
        <f>_xlfn.XLOOKUP(J2,[2]Foglio1!$A:$A,[2]Foglio1!$C:$C,"0")</f>
        <v>9126.9860000000026</v>
      </c>
      <c r="K16" s="19">
        <f>_xlfn.XLOOKUP(K2,[2]Foglio1!$A:$A,[2]Foglio1!$C:$C,"0")</f>
        <v>2199.6610000000001</v>
      </c>
      <c r="L16" s="19">
        <f>_xlfn.XLOOKUP(L2,[2]Foglio1!$A:$A,[2]Foglio1!$C:$C,"0")</f>
        <v>12748.353000000008</v>
      </c>
      <c r="M16" s="19">
        <f>_xlfn.XLOOKUP(M2,[2]Foglio1!$A:$A,[2]Foglio1!$C:$C,"0")</f>
        <v>3188.1379999999995</v>
      </c>
      <c r="N16" s="19">
        <f>_xlfn.XLOOKUP(N2,[2]Foglio1!$A:$A,[2]Foglio1!$C:$C,"0")</f>
        <v>17891.680000000015</v>
      </c>
      <c r="O16" s="19">
        <f>_xlfn.XLOOKUP(O2,[2]Foglio1!$A:$A,[2]Foglio1!$C:$C,"0")</f>
        <v>7384.7240000000002</v>
      </c>
      <c r="P16" s="19">
        <f>_xlfn.XLOOKUP(P2,[2]Foglio1!$A:$A,[2]Foglio1!$C:$C,"0")</f>
        <v>4016.17</v>
      </c>
      <c r="Q16" s="19">
        <f>_xlfn.XLOOKUP(Q2,[2]Foglio1!$A:$A,[2]Foglio1!$C:$C,"0")</f>
        <v>5124.7389999999987</v>
      </c>
      <c r="R16" s="19">
        <f>_xlfn.XLOOKUP(R2,[2]Foglio1!$A:$A,[2]Foglio1!$C:$C,"0")</f>
        <v>5175.920000000001</v>
      </c>
      <c r="S16" s="17"/>
      <c r="T16" s="18">
        <f t="shared" si="1"/>
        <v>95487.670000000027</v>
      </c>
      <c r="U16" s="12">
        <f t="shared" si="2"/>
        <v>1591.4611666666672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20" t="s">
        <v>26</v>
      </c>
      <c r="F17" s="19" t="str">
        <f>_xlfn.XLOOKUP(F2,[3]Foglio1!$A:$A,[3]Foglio1!$C:$C,"0")</f>
        <v>0</v>
      </c>
      <c r="G17" s="19">
        <f>_xlfn.XLOOKUP(G2,[3]Foglio1!$A:$A,[3]Foglio1!$C:$C,"0")</f>
        <v>31.18</v>
      </c>
      <c r="H17" s="19">
        <f>_xlfn.XLOOKUP(H2,[3]Foglio1!$A:$A,[3]Foglio1!$C:$C,"0")</f>
        <v>77.95</v>
      </c>
      <c r="I17" s="19">
        <f>_xlfn.XLOOKUP(I2,[3]Foglio1!$A:$A,[3]Foglio1!$C:$C,"0")</f>
        <v>46.769999999999996</v>
      </c>
      <c r="J17" s="19">
        <f>_xlfn.XLOOKUP(J2,[3]Foglio1!$A:$A,[3]Foglio1!$C:$C,"0")</f>
        <v>46.769999999999996</v>
      </c>
      <c r="K17" s="19">
        <f>_xlfn.XLOOKUP(K2,[3]Foglio1!$A:$A,[3]Foglio1!$C:$C,"0")</f>
        <v>31.18</v>
      </c>
      <c r="L17" s="19">
        <f>_xlfn.XLOOKUP(L2,[3]Foglio1!$A:$A,[3]Foglio1!$C:$C,"0")</f>
        <v>62.36</v>
      </c>
      <c r="M17" s="19">
        <f>_xlfn.XLOOKUP(M2,[3]Foglio1!$A:$A,[3]Foglio1!$C:$C,"0")</f>
        <v>62.36</v>
      </c>
      <c r="N17" s="19">
        <f>_xlfn.XLOOKUP(N2,[3]Foglio1!$A:$A,[3]Foglio1!$C:$C,"0")</f>
        <v>46.769999999999996</v>
      </c>
      <c r="O17" s="19" t="str">
        <f>_xlfn.XLOOKUP(O2,[3]Foglio1!$A:$A,[3]Foglio1!$C:$C,"0")</f>
        <v>0</v>
      </c>
      <c r="P17" s="19">
        <f>_xlfn.XLOOKUP(P2,[3]Foglio1!$A:$A,[3]Foglio1!$C:$C,"0")</f>
        <v>31.18</v>
      </c>
      <c r="Q17" s="19">
        <f>_xlfn.XLOOKUP(Q2,[3]Foglio1!$A:$A,[3]Foglio1!$C:$C,"0")</f>
        <v>15.59</v>
      </c>
      <c r="R17" s="19">
        <f>_xlfn.XLOOKUP(R2,[3]Foglio1!$A:$A,[3]Foglio1!$C:$C,"0")</f>
        <v>62.36</v>
      </c>
      <c r="S17" s="17"/>
      <c r="T17" s="18">
        <f t="shared" si="1"/>
        <v>514.46999999999991</v>
      </c>
      <c r="U17" s="12">
        <f t="shared" si="2"/>
        <v>9.3539999999999974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20" t="s">
        <v>27</v>
      </c>
      <c r="F18" s="19">
        <f>_xlfn.XLOOKUP(F2,[4]Foglio1!$A:$A,[4]Foglio1!$C:$C,"0")</f>
        <v>516.11400000000003</v>
      </c>
      <c r="G18" s="19">
        <f>_xlfn.XLOOKUP(G2,[4]Foglio1!$A:$A,[4]Foglio1!$C:$C,"0")</f>
        <v>1040.4059999999999</v>
      </c>
      <c r="H18" s="19">
        <f>_xlfn.XLOOKUP(H2,[4]Foglio1!$A:$A,[4]Foglio1!$C:$C,"0")</f>
        <v>824.36400000000003</v>
      </c>
      <c r="I18" s="19">
        <f>_xlfn.XLOOKUP(I2,[4]Foglio1!$A:$A,[4]Foglio1!$C:$C,"0")</f>
        <v>524.65199999999993</v>
      </c>
      <c r="J18" s="19">
        <f>_xlfn.XLOOKUP(J2,[4]Foglio1!$A:$A,[4]Foglio1!$C:$C,"0")</f>
        <v>478.48200000000003</v>
      </c>
      <c r="K18" s="19">
        <f>_xlfn.XLOOKUP(K2,[4]Foglio1!$A:$A,[4]Foglio1!$C:$C,"0")</f>
        <v>146.30199999999999</v>
      </c>
      <c r="L18" s="19">
        <f>_xlfn.XLOOKUP(L2,[4]Foglio1!$A:$A,[4]Foglio1!$C:$C,"0")</f>
        <v>508.39800000000002</v>
      </c>
      <c r="M18" s="19">
        <f>_xlfn.XLOOKUP(M2,[4]Foglio1!$A:$A,[4]Foglio1!$C:$C,"0")</f>
        <v>2107.7660000000001</v>
      </c>
      <c r="N18" s="19">
        <f>_xlfn.XLOOKUP(N2,[4]Foglio1!$A:$A,[4]Foglio1!$C:$C,"0")</f>
        <v>1128.114</v>
      </c>
      <c r="O18" s="19">
        <f>_xlfn.XLOOKUP(O2,[4]Foglio1!$A:$A,[4]Foglio1!$C:$C,"0")</f>
        <v>37.631999999999998</v>
      </c>
      <c r="P18" s="19" t="str">
        <f>_xlfn.XLOOKUP(P2,[4]Foglio1!$A:$A,[4]Foglio1!$C:$C,"0")</f>
        <v>0</v>
      </c>
      <c r="Q18" s="19">
        <f>_xlfn.XLOOKUP(Q2,[4]Foglio1!$A:$A,[4]Foglio1!$C:$C,"0")</f>
        <v>1037.67</v>
      </c>
      <c r="R18" s="19" t="str">
        <f>_xlfn.XLOOKUP(R2,[4]Foglio1!$A:$A,[4]Foglio1!$C:$C,"0")</f>
        <v>0</v>
      </c>
      <c r="S18" s="17"/>
      <c r="T18" s="18">
        <f t="shared" si="1"/>
        <v>8349.9</v>
      </c>
      <c r="U18" s="12">
        <f t="shared" si="2"/>
        <v>151.81636363636363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20" t="s">
        <v>28</v>
      </c>
      <c r="F19" s="19" t="str">
        <f>_xlfn.XLOOKUP(F2,[5]Foglio1!$A:$A,[5]Foglio1!$C:$C,"0")</f>
        <v>0</v>
      </c>
      <c r="G19" s="19">
        <f>_xlfn.XLOOKUP(G2,[5]Foglio1!$A:$A,[5]Foglio1!$C:$C,"0")</f>
        <v>17.440000000000001</v>
      </c>
      <c r="H19" s="19">
        <f>_xlfn.XLOOKUP(H2,[5]Foglio1!$A:$A,[5]Foglio1!$C:$C,"0")</f>
        <v>43.6</v>
      </c>
      <c r="I19" s="19">
        <f>_xlfn.XLOOKUP(I2,[5]Foglio1!$A:$A,[5]Foglio1!$C:$C,"0")</f>
        <v>26.160000000000004</v>
      </c>
      <c r="J19" s="19">
        <f>_xlfn.XLOOKUP(J2,[5]Foglio1!$A:$A,[5]Foglio1!$C:$C,"0")</f>
        <v>26.160000000000004</v>
      </c>
      <c r="K19" s="19">
        <f>_xlfn.XLOOKUP(K2,[5]Foglio1!$A:$A,[5]Foglio1!$C:$C,"0")</f>
        <v>17.440000000000001</v>
      </c>
      <c r="L19" s="19">
        <f>_xlfn.XLOOKUP(L2,[5]Foglio1!$A:$A,[5]Foglio1!$C:$C,"0")</f>
        <v>34.880000000000003</v>
      </c>
      <c r="M19" s="19">
        <f>_xlfn.XLOOKUP(M2,[5]Foglio1!$A:$A,[5]Foglio1!$C:$C,"0")</f>
        <v>34.880000000000003</v>
      </c>
      <c r="N19" s="19">
        <f>_xlfn.XLOOKUP(N2,[5]Foglio1!$A:$A,[5]Foglio1!$C:$C,"0")</f>
        <v>26.160000000000004</v>
      </c>
      <c r="O19" s="19" t="str">
        <f>_xlfn.XLOOKUP(O2,[5]Foglio1!$A:$A,[5]Foglio1!$C:$C,"0")</f>
        <v>0</v>
      </c>
      <c r="P19" s="19">
        <f>_xlfn.XLOOKUP(P2,[5]Foglio1!$A:$A,[5]Foglio1!$C:$C,"0")</f>
        <v>17.440000000000001</v>
      </c>
      <c r="Q19" s="19">
        <f>_xlfn.XLOOKUP(Q2,[5]Foglio1!$A:$A,[5]Foglio1!$C:$C,"0")</f>
        <v>8.7200000000000006</v>
      </c>
      <c r="R19" s="19">
        <f>_xlfn.XLOOKUP(R2,[5]Foglio1!$A:$A,[5]Foglio1!$C:$C,"0")</f>
        <v>34.880000000000003</v>
      </c>
      <c r="S19" s="17"/>
      <c r="T19" s="18">
        <f t="shared" si="1"/>
        <v>287.76</v>
      </c>
      <c r="U19" s="12">
        <f t="shared" si="2"/>
        <v>5.2320000000000002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20" t="s">
        <v>29</v>
      </c>
      <c r="F20" s="19">
        <f>_xlfn.XLOOKUP(F2,[6]Foglio1!$A:$A,[6]Foglio1!$C:$C,"0")</f>
        <v>8228.9969999999976</v>
      </c>
      <c r="G20" s="19">
        <f>_xlfn.XLOOKUP(G2,[6]Foglio1!$A:$A,[6]Foglio1!$C:$C,"0")</f>
        <v>8334.0650000000005</v>
      </c>
      <c r="H20" s="19">
        <f>_xlfn.XLOOKUP(H2,[6]Foglio1!$A:$A,[6]Foglio1!$C:$C,"0")</f>
        <v>34303.383999999991</v>
      </c>
      <c r="I20" s="19">
        <f>_xlfn.XLOOKUP(I2,[6]Foglio1!$A:$A,[6]Foglio1!$C:$C,"0")</f>
        <v>19911.452000000008</v>
      </c>
      <c r="J20" s="19">
        <f>_xlfn.XLOOKUP(J2,[6]Foglio1!$A:$A,[6]Foglio1!$C:$C,"0")</f>
        <v>15214.12800000001</v>
      </c>
      <c r="K20" s="19">
        <f>_xlfn.XLOOKUP(K2,[6]Foglio1!$A:$A,[6]Foglio1!$C:$C,"0")</f>
        <v>7806.0879999999988</v>
      </c>
      <c r="L20" s="19">
        <f>_xlfn.XLOOKUP(L2,[6]Foglio1!$A:$A,[6]Foglio1!$C:$C,"0")</f>
        <v>18321.670999999991</v>
      </c>
      <c r="M20" s="19">
        <f>_xlfn.XLOOKUP(M2,[6]Foglio1!$A:$A,[6]Foglio1!$C:$C,"0")</f>
        <v>13034.219000000008</v>
      </c>
      <c r="N20" s="19">
        <f>_xlfn.XLOOKUP(N2,[6]Foglio1!$A:$A,[6]Foglio1!$C:$C,"0")</f>
        <v>30552.419999999987</v>
      </c>
      <c r="O20" s="19">
        <f>_xlfn.XLOOKUP(O2,[6]Foglio1!$A:$A,[6]Foglio1!$C:$C,"0")</f>
        <v>7119.474000000002</v>
      </c>
      <c r="P20" s="19">
        <f>_xlfn.XLOOKUP(P2,[6]Foglio1!$A:$A,[6]Foglio1!$C:$C,"0")</f>
        <v>10718.093000000003</v>
      </c>
      <c r="Q20" s="19">
        <f>_xlfn.XLOOKUP(Q2,[6]Foglio1!$A:$A,[6]Foglio1!$C:$C,"0")</f>
        <v>22806.914000000008</v>
      </c>
      <c r="R20" s="19">
        <f>_xlfn.XLOOKUP(R2,[6]Foglio1!$A:$A,[6]Foglio1!$C:$C,"0")</f>
        <v>13129.731000000013</v>
      </c>
      <c r="S20" s="17"/>
      <c r="T20" s="18">
        <f t="shared" si="1"/>
        <v>209480.636</v>
      </c>
      <c r="U20" s="12">
        <f t="shared" si="2"/>
        <v>3222.7790153846154</v>
      </c>
    </row>
    <row r="21" spans="1:21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C7C7E-8589-480A-83F9-8012A33C6EE2}">
  <dimension ref="A2:U21"/>
  <sheetViews>
    <sheetView topLeftCell="K1" workbookViewId="0">
      <selection activeCell="U3" sqref="U3:U20"/>
    </sheetView>
  </sheetViews>
  <sheetFormatPr defaultRowHeight="14.4" x14ac:dyDescent="0.3"/>
  <cols>
    <col min="1" max="1" width="8.88671875" style="1"/>
    <col min="4" max="4" width="18.6640625" bestFit="1" customWidth="1"/>
  </cols>
  <sheetData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35</v>
      </c>
      <c r="G2" s="3">
        <v>36</v>
      </c>
      <c r="H2" s="3">
        <v>37</v>
      </c>
      <c r="I2" s="3">
        <v>38</v>
      </c>
      <c r="J2" s="3">
        <v>39</v>
      </c>
      <c r="K2" s="3">
        <v>40</v>
      </c>
      <c r="L2" s="3">
        <v>41</v>
      </c>
      <c r="M2" s="3">
        <v>42</v>
      </c>
      <c r="N2" s="3">
        <v>43</v>
      </c>
      <c r="O2" s="4">
        <v>44</v>
      </c>
      <c r="P2" s="5">
        <v>45</v>
      </c>
      <c r="Q2" s="5">
        <v>46</v>
      </c>
      <c r="R2" s="5">
        <v>47</v>
      </c>
      <c r="S2" s="1"/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8" t="s">
        <v>9</v>
      </c>
      <c r="F3" s="19">
        <v>8</v>
      </c>
      <c r="G3" s="19">
        <v>6</v>
      </c>
      <c r="H3" s="19">
        <v>6</v>
      </c>
      <c r="I3" s="19">
        <v>6</v>
      </c>
      <c r="J3" s="19">
        <v>7</v>
      </c>
      <c r="K3" s="19">
        <v>7</v>
      </c>
      <c r="L3" s="19">
        <v>6</v>
      </c>
      <c r="M3" s="19">
        <v>9</v>
      </c>
      <c r="N3" s="19">
        <v>4</v>
      </c>
      <c r="O3" s="19">
        <v>3</v>
      </c>
      <c r="P3" s="19">
        <v>3</v>
      </c>
      <c r="Q3" s="19">
        <v>2</v>
      </c>
      <c r="R3" s="19">
        <v>3</v>
      </c>
      <c r="S3" s="15"/>
      <c r="T3" s="16">
        <f>SUM(F3:R3)</f>
        <v>70</v>
      </c>
      <c r="U3" s="12">
        <f>AVERAGE(F3:R3)/5</f>
        <v>1.0769230769230771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8" t="s">
        <v>11</v>
      </c>
      <c r="F4" s="19">
        <f>F$3*$C4</f>
        <v>32</v>
      </c>
      <c r="G4" s="19">
        <f t="shared" ref="G4:R14" si="0">G$3*$C4</f>
        <v>24</v>
      </c>
      <c r="H4" s="19">
        <f t="shared" si="0"/>
        <v>24</v>
      </c>
      <c r="I4" s="19">
        <f t="shared" si="0"/>
        <v>24</v>
      </c>
      <c r="J4" s="19">
        <f t="shared" si="0"/>
        <v>28</v>
      </c>
      <c r="K4" s="19">
        <f t="shared" si="0"/>
        <v>28</v>
      </c>
      <c r="L4" s="19">
        <f t="shared" si="0"/>
        <v>24</v>
      </c>
      <c r="M4" s="19">
        <f t="shared" si="0"/>
        <v>36</v>
      </c>
      <c r="N4" s="19">
        <f t="shared" si="0"/>
        <v>16</v>
      </c>
      <c r="O4" s="19">
        <f t="shared" si="0"/>
        <v>12</v>
      </c>
      <c r="P4" s="19">
        <f t="shared" si="0"/>
        <v>12</v>
      </c>
      <c r="Q4" s="19">
        <f t="shared" si="0"/>
        <v>8</v>
      </c>
      <c r="R4" s="19">
        <f t="shared" si="0"/>
        <v>12</v>
      </c>
      <c r="S4" s="15"/>
      <c r="T4" s="16">
        <f t="shared" ref="T4:T20" si="1">SUM(F4:R4)</f>
        <v>280</v>
      </c>
      <c r="U4" s="12">
        <f t="shared" ref="U4:U20" si="2">AVERAGE(F4:R4)/5</f>
        <v>4.3076923076923084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8" t="s">
        <v>12</v>
      </c>
      <c r="F5" s="19">
        <f t="shared" ref="F5:F14" si="3">F$3*$C5</f>
        <v>48</v>
      </c>
      <c r="G5" s="19">
        <f t="shared" si="0"/>
        <v>36</v>
      </c>
      <c r="H5" s="19">
        <f t="shared" si="0"/>
        <v>36</v>
      </c>
      <c r="I5" s="19">
        <f t="shared" si="0"/>
        <v>36</v>
      </c>
      <c r="J5" s="19">
        <f t="shared" si="0"/>
        <v>42</v>
      </c>
      <c r="K5" s="19">
        <f t="shared" si="0"/>
        <v>42</v>
      </c>
      <c r="L5" s="19">
        <f t="shared" si="0"/>
        <v>36</v>
      </c>
      <c r="M5" s="19">
        <f t="shared" si="0"/>
        <v>54</v>
      </c>
      <c r="N5" s="19">
        <f t="shared" si="0"/>
        <v>24</v>
      </c>
      <c r="O5" s="19">
        <f t="shared" si="0"/>
        <v>18</v>
      </c>
      <c r="P5" s="19">
        <f t="shared" si="0"/>
        <v>18</v>
      </c>
      <c r="Q5" s="19">
        <f t="shared" si="0"/>
        <v>12</v>
      </c>
      <c r="R5" s="19">
        <f t="shared" si="0"/>
        <v>18</v>
      </c>
      <c r="S5" s="15"/>
      <c r="T5" s="16">
        <f t="shared" si="1"/>
        <v>420</v>
      </c>
      <c r="U5" s="12">
        <f t="shared" si="2"/>
        <v>6.4615384615384617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8" t="s">
        <v>13</v>
      </c>
      <c r="F6" s="19">
        <f t="shared" si="3"/>
        <v>16</v>
      </c>
      <c r="G6" s="19">
        <f t="shared" si="0"/>
        <v>12</v>
      </c>
      <c r="H6" s="19">
        <f t="shared" si="0"/>
        <v>12</v>
      </c>
      <c r="I6" s="19">
        <f t="shared" si="0"/>
        <v>12</v>
      </c>
      <c r="J6" s="19">
        <f t="shared" si="0"/>
        <v>14</v>
      </c>
      <c r="K6" s="19">
        <f t="shared" si="0"/>
        <v>14</v>
      </c>
      <c r="L6" s="19">
        <f t="shared" si="0"/>
        <v>12</v>
      </c>
      <c r="M6" s="19">
        <f t="shared" si="0"/>
        <v>18</v>
      </c>
      <c r="N6" s="19">
        <f t="shared" si="0"/>
        <v>8</v>
      </c>
      <c r="O6" s="19">
        <f t="shared" si="0"/>
        <v>6</v>
      </c>
      <c r="P6" s="19">
        <f t="shared" si="0"/>
        <v>6</v>
      </c>
      <c r="Q6" s="19">
        <f t="shared" si="0"/>
        <v>4</v>
      </c>
      <c r="R6" s="19">
        <f t="shared" si="0"/>
        <v>6</v>
      </c>
      <c r="S6" s="15"/>
      <c r="T6" s="16">
        <f t="shared" si="1"/>
        <v>140</v>
      </c>
      <c r="U6" s="12">
        <f t="shared" si="2"/>
        <v>2.1538461538461542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8" t="s">
        <v>14</v>
      </c>
      <c r="F7" s="19">
        <f t="shared" si="3"/>
        <v>16</v>
      </c>
      <c r="G7" s="19">
        <f t="shared" si="0"/>
        <v>12</v>
      </c>
      <c r="H7" s="19">
        <f t="shared" si="0"/>
        <v>12</v>
      </c>
      <c r="I7" s="19">
        <f t="shared" si="0"/>
        <v>12</v>
      </c>
      <c r="J7" s="19">
        <f t="shared" si="0"/>
        <v>14</v>
      </c>
      <c r="K7" s="19">
        <f t="shared" si="0"/>
        <v>14</v>
      </c>
      <c r="L7" s="19">
        <f t="shared" si="0"/>
        <v>12</v>
      </c>
      <c r="M7" s="19">
        <f t="shared" si="0"/>
        <v>18</v>
      </c>
      <c r="N7" s="19">
        <f t="shared" si="0"/>
        <v>8</v>
      </c>
      <c r="O7" s="19">
        <f t="shared" si="0"/>
        <v>6</v>
      </c>
      <c r="P7" s="19">
        <f t="shared" si="0"/>
        <v>6</v>
      </c>
      <c r="Q7" s="19">
        <f t="shared" si="0"/>
        <v>4</v>
      </c>
      <c r="R7" s="19">
        <f t="shared" si="0"/>
        <v>6</v>
      </c>
      <c r="S7" s="15"/>
      <c r="T7" s="16">
        <f t="shared" si="1"/>
        <v>140</v>
      </c>
      <c r="U7" s="12">
        <f t="shared" si="2"/>
        <v>2.1538461538461542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8" t="s">
        <v>15</v>
      </c>
      <c r="F8" s="19">
        <f t="shared" si="3"/>
        <v>16</v>
      </c>
      <c r="G8" s="19">
        <f t="shared" si="0"/>
        <v>12</v>
      </c>
      <c r="H8" s="19">
        <f t="shared" si="0"/>
        <v>12</v>
      </c>
      <c r="I8" s="19">
        <f t="shared" si="0"/>
        <v>12</v>
      </c>
      <c r="J8" s="19">
        <f t="shared" si="0"/>
        <v>14</v>
      </c>
      <c r="K8" s="19">
        <f t="shared" si="0"/>
        <v>14</v>
      </c>
      <c r="L8" s="19">
        <f t="shared" si="0"/>
        <v>12</v>
      </c>
      <c r="M8" s="19">
        <f t="shared" si="0"/>
        <v>18</v>
      </c>
      <c r="N8" s="19">
        <f t="shared" si="0"/>
        <v>8</v>
      </c>
      <c r="O8" s="19">
        <f t="shared" si="0"/>
        <v>6</v>
      </c>
      <c r="P8" s="19">
        <f t="shared" si="0"/>
        <v>6</v>
      </c>
      <c r="Q8" s="19">
        <f t="shared" si="0"/>
        <v>4</v>
      </c>
      <c r="R8" s="19">
        <f t="shared" si="0"/>
        <v>6</v>
      </c>
      <c r="S8" s="15"/>
      <c r="T8" s="16">
        <f t="shared" si="1"/>
        <v>140</v>
      </c>
      <c r="U8" s="12">
        <f t="shared" si="2"/>
        <v>2.1538461538461542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8" t="s">
        <v>16</v>
      </c>
      <c r="F9" s="19">
        <f t="shared" si="3"/>
        <v>32</v>
      </c>
      <c r="G9" s="19">
        <f t="shared" si="0"/>
        <v>24</v>
      </c>
      <c r="H9" s="19">
        <f t="shared" si="0"/>
        <v>24</v>
      </c>
      <c r="I9" s="19">
        <f t="shared" si="0"/>
        <v>24</v>
      </c>
      <c r="J9" s="19">
        <f t="shared" si="0"/>
        <v>28</v>
      </c>
      <c r="K9" s="19">
        <f t="shared" si="0"/>
        <v>28</v>
      </c>
      <c r="L9" s="19">
        <f t="shared" si="0"/>
        <v>24</v>
      </c>
      <c r="M9" s="19">
        <f t="shared" si="0"/>
        <v>36</v>
      </c>
      <c r="N9" s="19">
        <f t="shared" si="0"/>
        <v>16</v>
      </c>
      <c r="O9" s="19">
        <f t="shared" si="0"/>
        <v>12</v>
      </c>
      <c r="P9" s="19">
        <f t="shared" si="0"/>
        <v>12</v>
      </c>
      <c r="Q9" s="19">
        <f t="shared" si="0"/>
        <v>8</v>
      </c>
      <c r="R9" s="19">
        <f t="shared" si="0"/>
        <v>12</v>
      </c>
      <c r="S9" s="15"/>
      <c r="T9" s="16">
        <f t="shared" si="1"/>
        <v>280</v>
      </c>
      <c r="U9" s="12">
        <f t="shared" si="2"/>
        <v>4.3076923076923084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8" t="s">
        <v>17</v>
      </c>
      <c r="F10" s="19">
        <f t="shared" si="3"/>
        <v>8</v>
      </c>
      <c r="G10" s="19">
        <f t="shared" si="0"/>
        <v>6</v>
      </c>
      <c r="H10" s="19">
        <f t="shared" si="0"/>
        <v>6</v>
      </c>
      <c r="I10" s="19">
        <f t="shared" si="0"/>
        <v>6</v>
      </c>
      <c r="J10" s="19">
        <f t="shared" si="0"/>
        <v>7</v>
      </c>
      <c r="K10" s="19">
        <f t="shared" si="0"/>
        <v>7</v>
      </c>
      <c r="L10" s="19">
        <f t="shared" si="0"/>
        <v>6</v>
      </c>
      <c r="M10" s="19">
        <f t="shared" si="0"/>
        <v>9</v>
      </c>
      <c r="N10" s="19">
        <f t="shared" si="0"/>
        <v>4</v>
      </c>
      <c r="O10" s="19">
        <f t="shared" si="0"/>
        <v>3</v>
      </c>
      <c r="P10" s="19">
        <f t="shared" si="0"/>
        <v>3</v>
      </c>
      <c r="Q10" s="19">
        <f t="shared" si="0"/>
        <v>2</v>
      </c>
      <c r="R10" s="19">
        <f t="shared" si="0"/>
        <v>3</v>
      </c>
      <c r="S10" s="15"/>
      <c r="T10" s="16">
        <f t="shared" si="1"/>
        <v>70</v>
      </c>
      <c r="U10" s="12">
        <f t="shared" si="2"/>
        <v>1.0769230769230771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8" t="s">
        <v>18</v>
      </c>
      <c r="F11" s="19">
        <f t="shared" si="3"/>
        <v>64</v>
      </c>
      <c r="G11" s="19">
        <f t="shared" si="0"/>
        <v>48</v>
      </c>
      <c r="H11" s="19">
        <f t="shared" si="0"/>
        <v>48</v>
      </c>
      <c r="I11" s="19">
        <f t="shared" si="0"/>
        <v>48</v>
      </c>
      <c r="J11" s="19">
        <f t="shared" si="0"/>
        <v>56</v>
      </c>
      <c r="K11" s="19">
        <f t="shared" si="0"/>
        <v>56</v>
      </c>
      <c r="L11" s="19">
        <f t="shared" si="0"/>
        <v>48</v>
      </c>
      <c r="M11" s="19">
        <f t="shared" si="0"/>
        <v>72</v>
      </c>
      <c r="N11" s="19">
        <f t="shared" si="0"/>
        <v>32</v>
      </c>
      <c r="O11" s="19">
        <f t="shared" si="0"/>
        <v>24</v>
      </c>
      <c r="P11" s="19">
        <f t="shared" si="0"/>
        <v>24</v>
      </c>
      <c r="Q11" s="19">
        <f t="shared" si="0"/>
        <v>16</v>
      </c>
      <c r="R11" s="19">
        <f t="shared" si="0"/>
        <v>24</v>
      </c>
      <c r="S11" s="15"/>
      <c r="T11" s="16">
        <f t="shared" si="1"/>
        <v>560</v>
      </c>
      <c r="U11" s="12">
        <f t="shared" si="2"/>
        <v>8.6153846153846168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8" t="s">
        <v>19</v>
      </c>
      <c r="F12" s="19">
        <f t="shared" si="3"/>
        <v>16</v>
      </c>
      <c r="G12" s="19">
        <f t="shared" si="0"/>
        <v>12</v>
      </c>
      <c r="H12" s="19">
        <f t="shared" si="0"/>
        <v>12</v>
      </c>
      <c r="I12" s="19">
        <f t="shared" si="0"/>
        <v>12</v>
      </c>
      <c r="J12" s="19">
        <f t="shared" si="0"/>
        <v>14</v>
      </c>
      <c r="K12" s="19">
        <f t="shared" si="0"/>
        <v>14</v>
      </c>
      <c r="L12" s="19">
        <f t="shared" si="0"/>
        <v>12</v>
      </c>
      <c r="M12" s="19">
        <f t="shared" si="0"/>
        <v>18</v>
      </c>
      <c r="N12" s="19">
        <f t="shared" si="0"/>
        <v>8</v>
      </c>
      <c r="O12" s="19">
        <f t="shared" si="0"/>
        <v>6</v>
      </c>
      <c r="P12" s="19">
        <f t="shared" si="0"/>
        <v>6</v>
      </c>
      <c r="Q12" s="19">
        <f t="shared" si="0"/>
        <v>4</v>
      </c>
      <c r="R12" s="19">
        <f t="shared" si="0"/>
        <v>6</v>
      </c>
      <c r="S12" s="15"/>
      <c r="T12" s="16">
        <f t="shared" si="1"/>
        <v>140</v>
      </c>
      <c r="U12" s="12">
        <f t="shared" si="2"/>
        <v>2.1538461538461542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8" t="s">
        <v>20</v>
      </c>
      <c r="F13" s="19">
        <f t="shared" si="3"/>
        <v>16</v>
      </c>
      <c r="G13" s="19">
        <f t="shared" si="0"/>
        <v>12</v>
      </c>
      <c r="H13" s="19">
        <f t="shared" si="0"/>
        <v>12</v>
      </c>
      <c r="I13" s="19">
        <f t="shared" si="0"/>
        <v>12</v>
      </c>
      <c r="J13" s="19">
        <f t="shared" si="0"/>
        <v>14</v>
      </c>
      <c r="K13" s="19">
        <f t="shared" si="0"/>
        <v>14</v>
      </c>
      <c r="L13" s="19">
        <f t="shared" si="0"/>
        <v>12</v>
      </c>
      <c r="M13" s="19">
        <f t="shared" si="0"/>
        <v>18</v>
      </c>
      <c r="N13" s="19">
        <f t="shared" si="0"/>
        <v>8</v>
      </c>
      <c r="O13" s="19">
        <f t="shared" si="0"/>
        <v>6</v>
      </c>
      <c r="P13" s="19">
        <f t="shared" si="0"/>
        <v>6</v>
      </c>
      <c r="Q13" s="19">
        <f t="shared" si="0"/>
        <v>4</v>
      </c>
      <c r="R13" s="19">
        <f t="shared" si="0"/>
        <v>6</v>
      </c>
      <c r="S13" s="15"/>
      <c r="T13" s="16">
        <f t="shared" si="1"/>
        <v>140</v>
      </c>
      <c r="U13" s="12">
        <f t="shared" si="2"/>
        <v>2.1538461538461542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8" t="s">
        <v>21</v>
      </c>
      <c r="F14" s="19">
        <f t="shared" si="3"/>
        <v>48</v>
      </c>
      <c r="G14" s="19">
        <f t="shared" si="0"/>
        <v>36</v>
      </c>
      <c r="H14" s="19">
        <f t="shared" si="0"/>
        <v>36</v>
      </c>
      <c r="I14" s="19">
        <f t="shared" si="0"/>
        <v>36</v>
      </c>
      <c r="J14" s="19">
        <f t="shared" si="0"/>
        <v>42</v>
      </c>
      <c r="K14" s="19">
        <f t="shared" si="0"/>
        <v>42</v>
      </c>
      <c r="L14" s="19">
        <f t="shared" si="0"/>
        <v>36</v>
      </c>
      <c r="M14" s="19">
        <f t="shared" si="0"/>
        <v>54</v>
      </c>
      <c r="N14" s="19">
        <f t="shared" si="0"/>
        <v>24</v>
      </c>
      <c r="O14" s="19">
        <f t="shared" si="0"/>
        <v>18</v>
      </c>
      <c r="P14" s="19">
        <f t="shared" si="0"/>
        <v>18</v>
      </c>
      <c r="Q14" s="19">
        <f t="shared" si="0"/>
        <v>12</v>
      </c>
      <c r="R14" s="19">
        <f t="shared" si="0"/>
        <v>18</v>
      </c>
      <c r="S14" s="15"/>
      <c r="T14" s="16">
        <f t="shared" si="1"/>
        <v>420</v>
      </c>
      <c r="U14" s="12">
        <f t="shared" si="2"/>
        <v>6.4615384615384617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8" t="s">
        <v>24</v>
      </c>
      <c r="F15" s="19">
        <f>_xlfn.XLOOKUP(F2,[1]Foglio2!$A:$A,[1]Foglio2!$C:$C,"0")</f>
        <v>4531.5039999999999</v>
      </c>
      <c r="G15" s="19">
        <f>_xlfn.XLOOKUP(G2,[1]Foglio2!$A:$A,[1]Foglio2!$C:$C,"0")</f>
        <v>14756.66</v>
      </c>
      <c r="H15" s="19">
        <f>_xlfn.XLOOKUP(H2,[1]Foglio2!$A:$A,[1]Foglio2!$C:$C,"0")</f>
        <v>7757.9579999999969</v>
      </c>
      <c r="I15" s="19">
        <f>_xlfn.XLOOKUP(I2,[1]Foglio2!$A:$A,[1]Foglio2!$C:$C,"0")</f>
        <v>16652.181000000004</v>
      </c>
      <c r="J15" s="19">
        <f>_xlfn.XLOOKUP(J2,[1]Foglio2!$A:$A,[1]Foglio2!$C:$C,"0")</f>
        <v>12419.855999999998</v>
      </c>
      <c r="K15" s="19">
        <f>_xlfn.XLOOKUP(K2,[1]Foglio2!$A:$A,[1]Foglio2!$C:$C,"0")</f>
        <v>6540.8949999999986</v>
      </c>
      <c r="L15" s="19">
        <f>_xlfn.XLOOKUP(L2,[1]Foglio2!$A:$A,[1]Foglio2!$C:$C,"0")</f>
        <v>15565.491</v>
      </c>
      <c r="M15" s="19">
        <f>_xlfn.XLOOKUP(M2,[1]Foglio2!$A:$A,[1]Foglio2!$C:$C,"0")</f>
        <v>7027.7179999999998</v>
      </c>
      <c r="N15" s="19">
        <f>_xlfn.XLOOKUP(N2,[1]Foglio2!$A:$A,[1]Foglio2!$C:$C,"0")</f>
        <v>8161.9249999999993</v>
      </c>
      <c r="O15" s="19">
        <f>_xlfn.XLOOKUP(O2,[1]Foglio2!$A:$A,[1]Foglio2!$C:$C,"0")</f>
        <v>12502.819000000003</v>
      </c>
      <c r="P15" s="19">
        <f>_xlfn.XLOOKUP(P2,[1]Foglio2!$A:$A,[1]Foglio2!$C:$C,"0")</f>
        <v>13046.69</v>
      </c>
      <c r="Q15" s="19">
        <f>_xlfn.XLOOKUP(Q2,[1]Foglio2!$A:$A,[1]Foglio2!$C:$C,"0")</f>
        <v>6340.8850000000011</v>
      </c>
      <c r="R15" s="19">
        <f>_xlfn.XLOOKUP(R2,[1]Foglio2!$A:$A,[1]Foglio2!$C:$C,"0")</f>
        <v>19945.679999999997</v>
      </c>
      <c r="S15" s="15"/>
      <c r="T15" s="16">
        <f t="shared" si="1"/>
        <v>145250.26199999999</v>
      </c>
      <c r="U15" s="12">
        <f t="shared" si="2"/>
        <v>2234.619415384615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8" t="s">
        <v>25</v>
      </c>
      <c r="F16" s="19">
        <f>_xlfn.XLOOKUP(F2,[2]Foglio1!$A:$A,[2]Foglio1!$C:$C,"0")</f>
        <v>1728.1990000000001</v>
      </c>
      <c r="G16" s="19">
        <f>_xlfn.XLOOKUP(G2,[2]Foglio1!$A:$A,[2]Foglio1!$C:$C,"0")</f>
        <v>15456.247000000001</v>
      </c>
      <c r="H16" s="19">
        <f>_xlfn.XLOOKUP(H2,[2]Foglio1!$A:$A,[2]Foglio1!$C:$C,"0")</f>
        <v>11446.853000000001</v>
      </c>
      <c r="I16" s="19">
        <f>_xlfn.XLOOKUP(I2,[2]Foglio1!$A:$A,[2]Foglio1!$C:$C,"0")</f>
        <v>9126.9860000000026</v>
      </c>
      <c r="J16" s="19">
        <f>_xlfn.XLOOKUP(J2,[2]Foglio1!$A:$A,[2]Foglio1!$C:$C,"0")</f>
        <v>2199.6610000000001</v>
      </c>
      <c r="K16" s="19">
        <f>_xlfn.XLOOKUP(K2,[2]Foglio1!$A:$A,[2]Foglio1!$C:$C,"0")</f>
        <v>12748.353000000008</v>
      </c>
      <c r="L16" s="19">
        <f>_xlfn.XLOOKUP(L2,[2]Foglio1!$A:$A,[2]Foglio1!$C:$C,"0")</f>
        <v>3188.1379999999995</v>
      </c>
      <c r="M16" s="19">
        <f>_xlfn.XLOOKUP(M2,[2]Foglio1!$A:$A,[2]Foglio1!$C:$C,"0")</f>
        <v>17891.680000000015</v>
      </c>
      <c r="N16" s="19">
        <f>_xlfn.XLOOKUP(N2,[2]Foglio1!$A:$A,[2]Foglio1!$C:$C,"0")</f>
        <v>7384.7240000000002</v>
      </c>
      <c r="O16" s="19">
        <f>_xlfn.XLOOKUP(O2,[2]Foglio1!$A:$A,[2]Foglio1!$C:$C,"0")</f>
        <v>4016.17</v>
      </c>
      <c r="P16" s="19">
        <f>_xlfn.XLOOKUP(P2,[2]Foglio1!$A:$A,[2]Foglio1!$C:$C,"0")</f>
        <v>5124.7389999999987</v>
      </c>
      <c r="Q16" s="19">
        <f>_xlfn.XLOOKUP(Q2,[2]Foglio1!$A:$A,[2]Foglio1!$C:$C,"0")</f>
        <v>5175.920000000001</v>
      </c>
      <c r="R16" s="19">
        <f>_xlfn.XLOOKUP(R2,[2]Foglio1!$A:$A,[2]Foglio1!$C:$C,"0")</f>
        <v>15932.847</v>
      </c>
      <c r="S16" s="15"/>
      <c r="T16" s="16">
        <f t="shared" si="1"/>
        <v>111420.51700000002</v>
      </c>
      <c r="U16" s="12">
        <f t="shared" si="2"/>
        <v>1714.1618000000003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8" t="s">
        <v>26</v>
      </c>
      <c r="F17" s="19">
        <f>_xlfn.XLOOKUP(F2,[3]Foglio1!$A:$A,[3]Foglio1!$C:$C,"0")</f>
        <v>31.18</v>
      </c>
      <c r="G17" s="19">
        <f>_xlfn.XLOOKUP(G2,[3]Foglio1!$A:$A,[3]Foglio1!$C:$C,"0")</f>
        <v>77.95</v>
      </c>
      <c r="H17" s="19">
        <f>_xlfn.XLOOKUP(H2,[3]Foglio1!$A:$A,[3]Foglio1!$C:$C,"0")</f>
        <v>46.769999999999996</v>
      </c>
      <c r="I17" s="19">
        <f>_xlfn.XLOOKUP(I2,[3]Foglio1!$A:$A,[3]Foglio1!$C:$C,"0")</f>
        <v>46.769999999999996</v>
      </c>
      <c r="J17" s="19">
        <f>_xlfn.XLOOKUP(J2,[3]Foglio1!$A:$A,[3]Foglio1!$C:$C,"0")</f>
        <v>31.18</v>
      </c>
      <c r="K17" s="19">
        <f>_xlfn.XLOOKUP(K2,[3]Foglio1!$A:$A,[3]Foglio1!$C:$C,"0")</f>
        <v>62.36</v>
      </c>
      <c r="L17" s="19">
        <f>_xlfn.XLOOKUP(L2,[3]Foglio1!$A:$A,[3]Foglio1!$C:$C,"0")</f>
        <v>62.36</v>
      </c>
      <c r="M17" s="19">
        <f>_xlfn.XLOOKUP(M2,[3]Foglio1!$A:$A,[3]Foglio1!$C:$C,"0")</f>
        <v>46.769999999999996</v>
      </c>
      <c r="N17" s="19" t="str">
        <f>_xlfn.XLOOKUP(N2,[3]Foglio1!$A:$A,[3]Foglio1!$C:$C,"0")</f>
        <v>0</v>
      </c>
      <c r="O17" s="19">
        <f>_xlfn.XLOOKUP(O2,[3]Foglio1!$A:$A,[3]Foglio1!$C:$C,"0")</f>
        <v>31.18</v>
      </c>
      <c r="P17" s="19">
        <f>_xlfn.XLOOKUP(P2,[3]Foglio1!$A:$A,[3]Foglio1!$C:$C,"0")</f>
        <v>15.59</v>
      </c>
      <c r="Q17" s="19">
        <f>_xlfn.XLOOKUP(Q2,[3]Foglio1!$A:$A,[3]Foglio1!$C:$C,"0")</f>
        <v>62.36</v>
      </c>
      <c r="R17" s="19">
        <f>_xlfn.XLOOKUP(R2,[3]Foglio1!$A:$A,[3]Foglio1!$C:$C,"0")</f>
        <v>93.54</v>
      </c>
      <c r="S17" s="15"/>
      <c r="T17" s="16">
        <f t="shared" si="1"/>
        <v>608.00999999999988</v>
      </c>
      <c r="U17" s="12">
        <f t="shared" si="2"/>
        <v>10.133499999999998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8" t="s">
        <v>27</v>
      </c>
      <c r="F18" s="19">
        <f>_xlfn.XLOOKUP(F2,[4]Foglio1!$A:$A,[4]Foglio1!$C:$C,"0")</f>
        <v>1040.4059999999999</v>
      </c>
      <c r="G18" s="19">
        <f>_xlfn.XLOOKUP(G2,[4]Foglio1!$A:$A,[4]Foglio1!$C:$C,"0")</f>
        <v>824.36400000000003</v>
      </c>
      <c r="H18" s="19">
        <f>_xlfn.XLOOKUP(H2,[4]Foglio1!$A:$A,[4]Foglio1!$C:$C,"0")</f>
        <v>524.65199999999993</v>
      </c>
      <c r="I18" s="19">
        <f>_xlfn.XLOOKUP(I2,[4]Foglio1!$A:$A,[4]Foglio1!$C:$C,"0")</f>
        <v>478.48200000000003</v>
      </c>
      <c r="J18" s="19">
        <f>_xlfn.XLOOKUP(J2,[4]Foglio1!$A:$A,[4]Foglio1!$C:$C,"0")</f>
        <v>146.30199999999999</v>
      </c>
      <c r="K18" s="19">
        <f>_xlfn.XLOOKUP(K2,[4]Foglio1!$A:$A,[4]Foglio1!$C:$C,"0")</f>
        <v>508.39800000000002</v>
      </c>
      <c r="L18" s="19">
        <f>_xlfn.XLOOKUP(L2,[4]Foglio1!$A:$A,[4]Foglio1!$C:$C,"0")</f>
        <v>2107.7660000000001</v>
      </c>
      <c r="M18" s="19">
        <f>_xlfn.XLOOKUP(M2,[4]Foglio1!$A:$A,[4]Foglio1!$C:$C,"0")</f>
        <v>1128.114</v>
      </c>
      <c r="N18" s="19">
        <f>_xlfn.XLOOKUP(N2,[4]Foglio1!$A:$A,[4]Foglio1!$C:$C,"0")</f>
        <v>37.631999999999998</v>
      </c>
      <c r="O18" s="19" t="str">
        <f>_xlfn.XLOOKUP(O2,[4]Foglio1!$A:$A,[4]Foglio1!$C:$C,"0")</f>
        <v>0</v>
      </c>
      <c r="P18" s="19">
        <f>_xlfn.XLOOKUP(P2,[4]Foglio1!$A:$A,[4]Foglio1!$C:$C,"0")</f>
        <v>1037.67</v>
      </c>
      <c r="Q18" s="19" t="str">
        <f>_xlfn.XLOOKUP(Q2,[4]Foglio1!$A:$A,[4]Foglio1!$C:$C,"0")</f>
        <v>0</v>
      </c>
      <c r="R18" s="19">
        <f>_xlfn.XLOOKUP(R2,[4]Foglio1!$A:$A,[4]Foglio1!$C:$C,"0")</f>
        <v>1034.7660000000001</v>
      </c>
      <c r="S18" s="15"/>
      <c r="T18" s="16">
        <f t="shared" si="1"/>
        <v>8868.5519999999997</v>
      </c>
      <c r="U18" s="12">
        <f t="shared" si="2"/>
        <v>161.24639999999999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8" t="s">
        <v>28</v>
      </c>
      <c r="F19" s="19">
        <f>_xlfn.XLOOKUP(F2,[5]Foglio1!$A:$A,[5]Foglio1!$C:$C,"0")</f>
        <v>17.440000000000001</v>
      </c>
      <c r="G19" s="19">
        <f>_xlfn.XLOOKUP(G2,[5]Foglio1!$A:$A,[5]Foglio1!$C:$C,"0")</f>
        <v>43.6</v>
      </c>
      <c r="H19" s="19">
        <f>_xlfn.XLOOKUP(H2,[5]Foglio1!$A:$A,[5]Foglio1!$C:$C,"0")</f>
        <v>26.160000000000004</v>
      </c>
      <c r="I19" s="19">
        <f>_xlfn.XLOOKUP(I2,[5]Foglio1!$A:$A,[5]Foglio1!$C:$C,"0")</f>
        <v>26.160000000000004</v>
      </c>
      <c r="J19" s="19">
        <f>_xlfn.XLOOKUP(J2,[5]Foglio1!$A:$A,[5]Foglio1!$C:$C,"0")</f>
        <v>17.440000000000001</v>
      </c>
      <c r="K19" s="19">
        <f>_xlfn.XLOOKUP(K2,[5]Foglio1!$A:$A,[5]Foglio1!$C:$C,"0")</f>
        <v>34.880000000000003</v>
      </c>
      <c r="L19" s="19">
        <f>_xlfn.XLOOKUP(L2,[5]Foglio1!$A:$A,[5]Foglio1!$C:$C,"0")</f>
        <v>34.880000000000003</v>
      </c>
      <c r="M19" s="19">
        <f>_xlfn.XLOOKUP(M2,[5]Foglio1!$A:$A,[5]Foglio1!$C:$C,"0")</f>
        <v>26.160000000000004</v>
      </c>
      <c r="N19" s="19" t="str">
        <f>_xlfn.XLOOKUP(N2,[5]Foglio1!$A:$A,[5]Foglio1!$C:$C,"0")</f>
        <v>0</v>
      </c>
      <c r="O19" s="19">
        <f>_xlfn.XLOOKUP(O2,[5]Foglio1!$A:$A,[5]Foglio1!$C:$C,"0")</f>
        <v>17.440000000000001</v>
      </c>
      <c r="P19" s="19">
        <f>_xlfn.XLOOKUP(P2,[5]Foglio1!$A:$A,[5]Foglio1!$C:$C,"0")</f>
        <v>8.7200000000000006</v>
      </c>
      <c r="Q19" s="19">
        <f>_xlfn.XLOOKUP(Q2,[5]Foglio1!$A:$A,[5]Foglio1!$C:$C,"0")</f>
        <v>34.880000000000003</v>
      </c>
      <c r="R19" s="19">
        <f>_xlfn.XLOOKUP(R2,[5]Foglio1!$A:$A,[5]Foglio1!$C:$C,"0")</f>
        <v>52.32</v>
      </c>
      <c r="S19" s="15"/>
      <c r="T19" s="16">
        <f t="shared" si="1"/>
        <v>340.08</v>
      </c>
      <c r="U19" s="12">
        <f t="shared" si="2"/>
        <v>5.6680000000000001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8" t="s">
        <v>29</v>
      </c>
      <c r="F20" s="19">
        <f>_xlfn.XLOOKUP(F2,[6]Foglio1!$A:$A,[6]Foglio1!$C:$C,"0")</f>
        <v>8334.0650000000005</v>
      </c>
      <c r="G20" s="19">
        <f>_xlfn.XLOOKUP(G2,[6]Foglio1!$A:$A,[6]Foglio1!$C:$C,"0")</f>
        <v>34303.383999999991</v>
      </c>
      <c r="H20" s="19">
        <f>_xlfn.XLOOKUP(H2,[6]Foglio1!$A:$A,[6]Foglio1!$C:$C,"0")</f>
        <v>19911.452000000008</v>
      </c>
      <c r="I20" s="19">
        <f>_xlfn.XLOOKUP(I2,[6]Foglio1!$A:$A,[6]Foglio1!$C:$C,"0")</f>
        <v>15214.12800000001</v>
      </c>
      <c r="J20" s="19">
        <f>_xlfn.XLOOKUP(J2,[6]Foglio1!$A:$A,[6]Foglio1!$C:$C,"0")</f>
        <v>7806.0879999999988</v>
      </c>
      <c r="K20" s="19">
        <f>_xlfn.XLOOKUP(K2,[6]Foglio1!$A:$A,[6]Foglio1!$C:$C,"0")</f>
        <v>18321.670999999991</v>
      </c>
      <c r="L20" s="19">
        <f>_xlfn.XLOOKUP(L2,[6]Foglio1!$A:$A,[6]Foglio1!$C:$C,"0")</f>
        <v>13034.219000000008</v>
      </c>
      <c r="M20" s="19">
        <f>_xlfn.XLOOKUP(M2,[6]Foglio1!$A:$A,[6]Foglio1!$C:$C,"0")</f>
        <v>30552.419999999987</v>
      </c>
      <c r="N20" s="19">
        <f>_xlfn.XLOOKUP(N2,[6]Foglio1!$A:$A,[6]Foglio1!$C:$C,"0")</f>
        <v>7119.474000000002</v>
      </c>
      <c r="O20" s="19">
        <f>_xlfn.XLOOKUP(O2,[6]Foglio1!$A:$A,[6]Foglio1!$C:$C,"0")</f>
        <v>10718.093000000003</v>
      </c>
      <c r="P20" s="19">
        <f>_xlfn.XLOOKUP(P2,[6]Foglio1!$A:$A,[6]Foglio1!$C:$C,"0")</f>
        <v>22806.914000000008</v>
      </c>
      <c r="Q20" s="19">
        <f>_xlfn.XLOOKUP(Q2,[6]Foglio1!$A:$A,[6]Foglio1!$C:$C,"0")</f>
        <v>13129.731000000013</v>
      </c>
      <c r="R20" s="19">
        <f>_xlfn.XLOOKUP(R2,[6]Foglio1!$A:$A,[6]Foglio1!$C:$C,"0")</f>
        <v>45812.186000000016</v>
      </c>
      <c r="S20" s="15"/>
      <c r="T20" s="16">
        <f t="shared" si="1"/>
        <v>247063.82500000004</v>
      </c>
      <c r="U20" s="12">
        <f t="shared" si="2"/>
        <v>3800.9819230769235</v>
      </c>
    </row>
    <row r="21" spans="1:21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B3C6-8338-49B8-BAB4-380DBC269E1A}">
  <dimension ref="A1:U21"/>
  <sheetViews>
    <sheetView workbookViewId="0">
      <selection activeCell="R16" sqref="R16"/>
    </sheetView>
  </sheetViews>
  <sheetFormatPr defaultRowHeight="14.4" x14ac:dyDescent="0.3"/>
  <cols>
    <col min="1" max="3" width="8.88671875" style="1"/>
    <col min="4" max="4" width="19" style="1" bestFit="1" customWidth="1"/>
    <col min="5" max="5" width="10.77734375" style="1" bestFit="1" customWidth="1"/>
    <col min="6" max="6" width="9" style="1" bestFit="1" customWidth="1"/>
    <col min="7" max="7" width="9.5546875" style="1" bestFit="1" customWidth="1"/>
    <col min="8" max="8" width="9" style="1" bestFit="1" customWidth="1"/>
    <col min="9" max="10" width="9.5546875" style="1" bestFit="1" customWidth="1"/>
    <col min="11" max="11" width="9" style="1" bestFit="1" customWidth="1"/>
    <col min="12" max="13" width="9.5546875" style="1" bestFit="1" customWidth="1"/>
    <col min="14" max="14" width="9" style="1" bestFit="1" customWidth="1"/>
    <col min="15" max="16" width="9.5546875" style="1" bestFit="1" customWidth="1"/>
    <col min="17" max="17" width="9" style="1" bestFit="1" customWidth="1"/>
    <col min="18" max="18" width="9.5546875" style="1" bestFit="1" customWidth="1"/>
    <col min="19" max="19" width="3.88671875" style="1" customWidth="1"/>
    <col min="20" max="20" width="9.5546875" style="1" bestFit="1" customWidth="1"/>
    <col min="21" max="16384" width="8.88671875" style="1"/>
  </cols>
  <sheetData>
    <row r="1" spans="1:21" x14ac:dyDescent="0.3">
      <c r="F1" s="1" t="s">
        <v>0</v>
      </c>
    </row>
    <row r="2" spans="1:2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>
        <v>36</v>
      </c>
      <c r="G2" s="3">
        <v>37</v>
      </c>
      <c r="H2" s="3">
        <v>38</v>
      </c>
      <c r="I2" s="3">
        <v>39</v>
      </c>
      <c r="J2" s="3">
        <v>40</v>
      </c>
      <c r="K2" s="3">
        <v>41</v>
      </c>
      <c r="L2" s="3">
        <v>42</v>
      </c>
      <c r="M2" s="3">
        <v>43</v>
      </c>
      <c r="N2" s="3">
        <v>44</v>
      </c>
      <c r="O2" s="4">
        <v>45</v>
      </c>
      <c r="P2" s="5">
        <v>46</v>
      </c>
      <c r="Q2" s="5">
        <v>47</v>
      </c>
      <c r="R2" s="5">
        <v>48</v>
      </c>
      <c r="T2" s="13" t="s">
        <v>6</v>
      </c>
      <c r="U2" s="33" t="s">
        <v>41</v>
      </c>
    </row>
    <row r="3" spans="1:21" x14ac:dyDescent="0.3">
      <c r="A3" s="6" t="s">
        <v>7</v>
      </c>
      <c r="B3" s="7">
        <v>84043846</v>
      </c>
      <c r="C3" s="7">
        <v>1</v>
      </c>
      <c r="D3" s="7" t="s">
        <v>8</v>
      </c>
      <c r="E3" s="8" t="s">
        <v>9</v>
      </c>
      <c r="F3" s="19">
        <v>6</v>
      </c>
      <c r="G3" s="19">
        <v>6</v>
      </c>
      <c r="H3" s="19">
        <v>6</v>
      </c>
      <c r="I3" s="19">
        <v>7</v>
      </c>
      <c r="J3" s="19">
        <v>7</v>
      </c>
      <c r="K3" s="19">
        <v>6</v>
      </c>
      <c r="L3" s="19">
        <v>9</v>
      </c>
      <c r="M3" s="19">
        <v>4</v>
      </c>
      <c r="N3" s="19">
        <v>3</v>
      </c>
      <c r="O3" s="19">
        <v>3</v>
      </c>
      <c r="P3" s="19">
        <v>2</v>
      </c>
      <c r="Q3" s="19">
        <v>3</v>
      </c>
      <c r="R3" s="19">
        <v>4</v>
      </c>
      <c r="S3" s="15"/>
      <c r="T3" s="16">
        <f t="shared" ref="T3:T20" si="0">SUM(F3:R3)</f>
        <v>66</v>
      </c>
      <c r="U3" s="12">
        <f>AVERAGE(F3:R3)/5</f>
        <v>1.0153846153846153</v>
      </c>
    </row>
    <row r="4" spans="1:21" x14ac:dyDescent="0.3">
      <c r="A4" s="9" t="s">
        <v>10</v>
      </c>
      <c r="B4" s="10">
        <v>84025612</v>
      </c>
      <c r="C4" s="10">
        <v>4</v>
      </c>
      <c r="D4" s="7" t="s">
        <v>8</v>
      </c>
      <c r="E4" s="8" t="s">
        <v>11</v>
      </c>
      <c r="F4" s="19">
        <f>F$3*$C4</f>
        <v>24</v>
      </c>
      <c r="G4" s="19">
        <f t="shared" ref="G4:R4" si="1">G3*$C$4</f>
        <v>24</v>
      </c>
      <c r="H4" s="19">
        <f t="shared" si="1"/>
        <v>24</v>
      </c>
      <c r="I4" s="19">
        <f t="shared" si="1"/>
        <v>28</v>
      </c>
      <c r="J4" s="19">
        <f t="shared" si="1"/>
        <v>28</v>
      </c>
      <c r="K4" s="19">
        <f t="shared" si="1"/>
        <v>24</v>
      </c>
      <c r="L4" s="19">
        <f t="shared" si="1"/>
        <v>36</v>
      </c>
      <c r="M4" s="19">
        <f t="shared" si="1"/>
        <v>16</v>
      </c>
      <c r="N4" s="19">
        <f t="shared" si="1"/>
        <v>12</v>
      </c>
      <c r="O4" s="19">
        <f t="shared" si="1"/>
        <v>12</v>
      </c>
      <c r="P4" s="19">
        <f t="shared" si="1"/>
        <v>8</v>
      </c>
      <c r="Q4" s="19">
        <f t="shared" si="1"/>
        <v>12</v>
      </c>
      <c r="R4" s="19">
        <f t="shared" si="1"/>
        <v>16</v>
      </c>
      <c r="S4" s="15"/>
      <c r="T4" s="16">
        <f t="shared" si="0"/>
        <v>264</v>
      </c>
      <c r="U4" s="12">
        <f t="shared" ref="U4:U20" si="2">AVERAGE(F4:R4)/5</f>
        <v>4.0615384615384613</v>
      </c>
    </row>
    <row r="5" spans="1:21" x14ac:dyDescent="0.3">
      <c r="A5" s="9" t="s">
        <v>10</v>
      </c>
      <c r="B5" s="10">
        <v>84025606</v>
      </c>
      <c r="C5" s="10">
        <v>6</v>
      </c>
      <c r="D5" s="7" t="s">
        <v>8</v>
      </c>
      <c r="E5" s="8" t="s">
        <v>12</v>
      </c>
      <c r="F5" s="19">
        <f t="shared" ref="F5:R14" si="3">F$3*$C5</f>
        <v>36</v>
      </c>
      <c r="G5" s="19">
        <f t="shared" si="3"/>
        <v>36</v>
      </c>
      <c r="H5" s="19">
        <f t="shared" si="3"/>
        <v>36</v>
      </c>
      <c r="I5" s="19">
        <f t="shared" si="3"/>
        <v>42</v>
      </c>
      <c r="J5" s="19">
        <f t="shared" si="3"/>
        <v>42</v>
      </c>
      <c r="K5" s="19">
        <f t="shared" si="3"/>
        <v>36</v>
      </c>
      <c r="L5" s="19">
        <f t="shared" si="3"/>
        <v>54</v>
      </c>
      <c r="M5" s="19">
        <f t="shared" si="3"/>
        <v>24</v>
      </c>
      <c r="N5" s="19">
        <f t="shared" si="3"/>
        <v>18</v>
      </c>
      <c r="O5" s="19">
        <f t="shared" si="3"/>
        <v>18</v>
      </c>
      <c r="P5" s="19">
        <f t="shared" si="3"/>
        <v>12</v>
      </c>
      <c r="Q5" s="19">
        <f t="shared" si="3"/>
        <v>18</v>
      </c>
      <c r="R5" s="19">
        <f t="shared" si="3"/>
        <v>24</v>
      </c>
      <c r="S5" s="15"/>
      <c r="T5" s="16">
        <f t="shared" si="0"/>
        <v>396</v>
      </c>
      <c r="U5" s="12">
        <f t="shared" si="2"/>
        <v>6.092307692307692</v>
      </c>
    </row>
    <row r="6" spans="1:21" x14ac:dyDescent="0.3">
      <c r="A6" s="9" t="s">
        <v>10</v>
      </c>
      <c r="B6" s="10">
        <v>84025607</v>
      </c>
      <c r="C6" s="10">
        <v>2</v>
      </c>
      <c r="D6" s="7" t="s">
        <v>8</v>
      </c>
      <c r="E6" s="8" t="s">
        <v>13</v>
      </c>
      <c r="F6" s="19">
        <f t="shared" si="3"/>
        <v>12</v>
      </c>
      <c r="G6" s="19">
        <f t="shared" si="3"/>
        <v>12</v>
      </c>
      <c r="H6" s="19">
        <f t="shared" si="3"/>
        <v>12</v>
      </c>
      <c r="I6" s="19">
        <f t="shared" si="3"/>
        <v>14</v>
      </c>
      <c r="J6" s="19">
        <f t="shared" si="3"/>
        <v>14</v>
      </c>
      <c r="K6" s="19">
        <f t="shared" si="3"/>
        <v>12</v>
      </c>
      <c r="L6" s="19">
        <f t="shared" si="3"/>
        <v>18</v>
      </c>
      <c r="M6" s="19">
        <f t="shared" si="3"/>
        <v>8</v>
      </c>
      <c r="N6" s="19">
        <f t="shared" si="3"/>
        <v>6</v>
      </c>
      <c r="O6" s="19">
        <f t="shared" si="3"/>
        <v>6</v>
      </c>
      <c r="P6" s="19">
        <f t="shared" si="3"/>
        <v>4</v>
      </c>
      <c r="Q6" s="19">
        <f t="shared" si="3"/>
        <v>6</v>
      </c>
      <c r="R6" s="19">
        <f t="shared" si="3"/>
        <v>8</v>
      </c>
      <c r="S6" s="15"/>
      <c r="T6" s="16">
        <f t="shared" si="0"/>
        <v>132</v>
      </c>
      <c r="U6" s="12">
        <f t="shared" si="2"/>
        <v>2.0307692307692307</v>
      </c>
    </row>
    <row r="7" spans="1:21" x14ac:dyDescent="0.3">
      <c r="A7" s="9" t="s">
        <v>10</v>
      </c>
      <c r="B7" s="10">
        <v>84025608</v>
      </c>
      <c r="C7" s="10">
        <v>2</v>
      </c>
      <c r="D7" s="7" t="s">
        <v>8</v>
      </c>
      <c r="E7" s="8" t="s">
        <v>14</v>
      </c>
      <c r="F7" s="19">
        <f t="shared" si="3"/>
        <v>12</v>
      </c>
      <c r="G7" s="19">
        <f t="shared" si="3"/>
        <v>12</v>
      </c>
      <c r="H7" s="19">
        <f t="shared" si="3"/>
        <v>12</v>
      </c>
      <c r="I7" s="19">
        <f t="shared" si="3"/>
        <v>14</v>
      </c>
      <c r="J7" s="19">
        <f t="shared" si="3"/>
        <v>14</v>
      </c>
      <c r="K7" s="19">
        <f t="shared" si="3"/>
        <v>12</v>
      </c>
      <c r="L7" s="19">
        <f t="shared" si="3"/>
        <v>18</v>
      </c>
      <c r="M7" s="19">
        <f t="shared" si="3"/>
        <v>8</v>
      </c>
      <c r="N7" s="19">
        <f t="shared" si="3"/>
        <v>6</v>
      </c>
      <c r="O7" s="19">
        <f t="shared" si="3"/>
        <v>6</v>
      </c>
      <c r="P7" s="19">
        <f t="shared" si="3"/>
        <v>4</v>
      </c>
      <c r="Q7" s="19">
        <f t="shared" si="3"/>
        <v>6</v>
      </c>
      <c r="R7" s="19">
        <f t="shared" si="3"/>
        <v>8</v>
      </c>
      <c r="S7" s="15"/>
      <c r="T7" s="16">
        <f t="shared" si="0"/>
        <v>132</v>
      </c>
      <c r="U7" s="12">
        <f t="shared" si="2"/>
        <v>2.0307692307692307</v>
      </c>
    </row>
    <row r="8" spans="1:21" x14ac:dyDescent="0.3">
      <c r="A8" s="9" t="s">
        <v>10</v>
      </c>
      <c r="B8" s="10">
        <v>84025609</v>
      </c>
      <c r="C8" s="10">
        <v>2</v>
      </c>
      <c r="D8" s="7" t="s">
        <v>8</v>
      </c>
      <c r="E8" s="8" t="s">
        <v>15</v>
      </c>
      <c r="F8" s="19">
        <f t="shared" si="3"/>
        <v>12</v>
      </c>
      <c r="G8" s="19">
        <f t="shared" si="3"/>
        <v>12</v>
      </c>
      <c r="H8" s="19">
        <f t="shared" si="3"/>
        <v>12</v>
      </c>
      <c r="I8" s="19">
        <f t="shared" si="3"/>
        <v>14</v>
      </c>
      <c r="J8" s="19">
        <f t="shared" si="3"/>
        <v>14</v>
      </c>
      <c r="K8" s="19">
        <f t="shared" si="3"/>
        <v>12</v>
      </c>
      <c r="L8" s="19">
        <f t="shared" si="3"/>
        <v>18</v>
      </c>
      <c r="M8" s="19">
        <f t="shared" si="3"/>
        <v>8</v>
      </c>
      <c r="N8" s="19">
        <f t="shared" si="3"/>
        <v>6</v>
      </c>
      <c r="O8" s="19">
        <f t="shared" si="3"/>
        <v>6</v>
      </c>
      <c r="P8" s="19">
        <f t="shared" si="3"/>
        <v>4</v>
      </c>
      <c r="Q8" s="19">
        <f t="shared" si="3"/>
        <v>6</v>
      </c>
      <c r="R8" s="19">
        <f t="shared" si="3"/>
        <v>8</v>
      </c>
      <c r="S8" s="15"/>
      <c r="T8" s="16">
        <f t="shared" si="0"/>
        <v>132</v>
      </c>
      <c r="U8" s="12">
        <f t="shared" si="2"/>
        <v>2.0307692307692307</v>
      </c>
    </row>
    <row r="9" spans="1:21" x14ac:dyDescent="0.3">
      <c r="A9" s="9" t="s">
        <v>10</v>
      </c>
      <c r="B9" s="10">
        <v>84025610</v>
      </c>
      <c r="C9" s="10">
        <v>4</v>
      </c>
      <c r="D9" s="7" t="s">
        <v>8</v>
      </c>
      <c r="E9" s="8" t="s">
        <v>16</v>
      </c>
      <c r="F9" s="19">
        <f t="shared" si="3"/>
        <v>24</v>
      </c>
      <c r="G9" s="19">
        <f t="shared" si="3"/>
        <v>24</v>
      </c>
      <c r="H9" s="19">
        <f t="shared" si="3"/>
        <v>24</v>
      </c>
      <c r="I9" s="19">
        <f t="shared" si="3"/>
        <v>28</v>
      </c>
      <c r="J9" s="19">
        <f t="shared" si="3"/>
        <v>28</v>
      </c>
      <c r="K9" s="19">
        <f t="shared" si="3"/>
        <v>24</v>
      </c>
      <c r="L9" s="19">
        <f t="shared" si="3"/>
        <v>36</v>
      </c>
      <c r="M9" s="19">
        <f t="shared" si="3"/>
        <v>16</v>
      </c>
      <c r="N9" s="19">
        <f t="shared" si="3"/>
        <v>12</v>
      </c>
      <c r="O9" s="19">
        <f t="shared" si="3"/>
        <v>12</v>
      </c>
      <c r="P9" s="19">
        <f t="shared" si="3"/>
        <v>8</v>
      </c>
      <c r="Q9" s="19">
        <f t="shared" si="3"/>
        <v>12</v>
      </c>
      <c r="R9" s="19">
        <f t="shared" si="3"/>
        <v>16</v>
      </c>
      <c r="S9" s="15"/>
      <c r="T9" s="16">
        <f t="shared" si="0"/>
        <v>264</v>
      </c>
      <c r="U9" s="12">
        <f t="shared" si="2"/>
        <v>4.0615384615384613</v>
      </c>
    </row>
    <row r="10" spans="1:21" x14ac:dyDescent="0.3">
      <c r="A10" s="9" t="s">
        <v>10</v>
      </c>
      <c r="B10" s="10">
        <v>84025611</v>
      </c>
      <c r="C10" s="10">
        <v>1</v>
      </c>
      <c r="D10" s="7" t="s">
        <v>8</v>
      </c>
      <c r="E10" s="8" t="s">
        <v>17</v>
      </c>
      <c r="F10" s="19">
        <f t="shared" si="3"/>
        <v>6</v>
      </c>
      <c r="G10" s="19">
        <f t="shared" si="3"/>
        <v>6</v>
      </c>
      <c r="H10" s="19">
        <f t="shared" si="3"/>
        <v>6</v>
      </c>
      <c r="I10" s="19">
        <f t="shared" si="3"/>
        <v>7</v>
      </c>
      <c r="J10" s="19">
        <f t="shared" si="3"/>
        <v>7</v>
      </c>
      <c r="K10" s="19">
        <f t="shared" si="3"/>
        <v>6</v>
      </c>
      <c r="L10" s="19">
        <f t="shared" si="3"/>
        <v>9</v>
      </c>
      <c r="M10" s="19">
        <f t="shared" si="3"/>
        <v>4</v>
      </c>
      <c r="N10" s="19">
        <f t="shared" si="3"/>
        <v>3</v>
      </c>
      <c r="O10" s="19">
        <f t="shared" si="3"/>
        <v>3</v>
      </c>
      <c r="P10" s="19">
        <f t="shared" si="3"/>
        <v>2</v>
      </c>
      <c r="Q10" s="19">
        <f t="shared" si="3"/>
        <v>3</v>
      </c>
      <c r="R10" s="19">
        <f t="shared" si="3"/>
        <v>4</v>
      </c>
      <c r="S10" s="15"/>
      <c r="T10" s="16">
        <f t="shared" si="0"/>
        <v>66</v>
      </c>
      <c r="U10" s="12">
        <f t="shared" si="2"/>
        <v>1.0153846153846153</v>
      </c>
    </row>
    <row r="11" spans="1:21" x14ac:dyDescent="0.3">
      <c r="A11" s="9" t="s">
        <v>10</v>
      </c>
      <c r="B11" s="10">
        <v>84017437</v>
      </c>
      <c r="C11" s="10">
        <v>8</v>
      </c>
      <c r="D11" s="7" t="s">
        <v>8</v>
      </c>
      <c r="E11" s="8" t="s">
        <v>18</v>
      </c>
      <c r="F11" s="19">
        <f t="shared" si="3"/>
        <v>48</v>
      </c>
      <c r="G11" s="19">
        <f t="shared" si="3"/>
        <v>48</v>
      </c>
      <c r="H11" s="19">
        <f t="shared" si="3"/>
        <v>48</v>
      </c>
      <c r="I11" s="19">
        <f t="shared" si="3"/>
        <v>56</v>
      </c>
      <c r="J11" s="19">
        <f t="shared" si="3"/>
        <v>56</v>
      </c>
      <c r="K11" s="19">
        <f t="shared" si="3"/>
        <v>48</v>
      </c>
      <c r="L11" s="19">
        <f t="shared" si="3"/>
        <v>72</v>
      </c>
      <c r="M11" s="19">
        <f t="shared" si="3"/>
        <v>32</v>
      </c>
      <c r="N11" s="19">
        <f t="shared" si="3"/>
        <v>24</v>
      </c>
      <c r="O11" s="19">
        <f t="shared" si="3"/>
        <v>24</v>
      </c>
      <c r="P11" s="19">
        <f t="shared" si="3"/>
        <v>16</v>
      </c>
      <c r="Q11" s="19">
        <f t="shared" si="3"/>
        <v>24</v>
      </c>
      <c r="R11" s="19">
        <f t="shared" si="3"/>
        <v>32</v>
      </c>
      <c r="S11" s="15"/>
      <c r="T11" s="16">
        <f t="shared" si="0"/>
        <v>528</v>
      </c>
      <c r="U11" s="12">
        <f t="shared" si="2"/>
        <v>8.1230769230769226</v>
      </c>
    </row>
    <row r="12" spans="1:21" x14ac:dyDescent="0.3">
      <c r="A12" s="9" t="s">
        <v>10</v>
      </c>
      <c r="B12" s="10">
        <v>84025614</v>
      </c>
      <c r="C12" s="10">
        <v>2</v>
      </c>
      <c r="D12" s="7" t="s">
        <v>8</v>
      </c>
      <c r="E12" s="8" t="s">
        <v>19</v>
      </c>
      <c r="F12" s="19">
        <f t="shared" si="3"/>
        <v>12</v>
      </c>
      <c r="G12" s="19">
        <f t="shared" si="3"/>
        <v>12</v>
      </c>
      <c r="H12" s="19">
        <f t="shared" si="3"/>
        <v>12</v>
      </c>
      <c r="I12" s="19">
        <f t="shared" si="3"/>
        <v>14</v>
      </c>
      <c r="J12" s="19">
        <f t="shared" si="3"/>
        <v>14</v>
      </c>
      <c r="K12" s="19">
        <f t="shared" si="3"/>
        <v>12</v>
      </c>
      <c r="L12" s="19">
        <f t="shared" si="3"/>
        <v>18</v>
      </c>
      <c r="M12" s="19">
        <f t="shared" si="3"/>
        <v>8</v>
      </c>
      <c r="N12" s="19">
        <f t="shared" si="3"/>
        <v>6</v>
      </c>
      <c r="O12" s="19">
        <f t="shared" si="3"/>
        <v>6</v>
      </c>
      <c r="P12" s="19">
        <f t="shared" si="3"/>
        <v>4</v>
      </c>
      <c r="Q12" s="19">
        <f t="shared" si="3"/>
        <v>6</v>
      </c>
      <c r="R12" s="19">
        <f t="shared" si="3"/>
        <v>8</v>
      </c>
      <c r="S12" s="15"/>
      <c r="T12" s="16">
        <f t="shared" si="0"/>
        <v>132</v>
      </c>
      <c r="U12" s="12">
        <f t="shared" si="2"/>
        <v>2.0307692307692307</v>
      </c>
    </row>
    <row r="13" spans="1:21" x14ac:dyDescent="0.3">
      <c r="A13" s="9" t="s">
        <v>10</v>
      </c>
      <c r="B13" s="10">
        <v>84025615</v>
      </c>
      <c r="C13" s="10">
        <v>2</v>
      </c>
      <c r="D13" s="7" t="s">
        <v>8</v>
      </c>
      <c r="E13" s="8" t="s">
        <v>20</v>
      </c>
      <c r="F13" s="19">
        <f t="shared" si="3"/>
        <v>12</v>
      </c>
      <c r="G13" s="19">
        <f t="shared" si="3"/>
        <v>12</v>
      </c>
      <c r="H13" s="19">
        <f t="shared" si="3"/>
        <v>12</v>
      </c>
      <c r="I13" s="19">
        <f t="shared" si="3"/>
        <v>14</v>
      </c>
      <c r="J13" s="19">
        <f t="shared" si="3"/>
        <v>14</v>
      </c>
      <c r="K13" s="19">
        <f t="shared" si="3"/>
        <v>12</v>
      </c>
      <c r="L13" s="19">
        <f t="shared" si="3"/>
        <v>18</v>
      </c>
      <c r="M13" s="19">
        <f t="shared" si="3"/>
        <v>8</v>
      </c>
      <c r="N13" s="19">
        <f t="shared" si="3"/>
        <v>6</v>
      </c>
      <c r="O13" s="19">
        <f t="shared" si="3"/>
        <v>6</v>
      </c>
      <c r="P13" s="19">
        <f t="shared" si="3"/>
        <v>4</v>
      </c>
      <c r="Q13" s="19">
        <f t="shared" si="3"/>
        <v>6</v>
      </c>
      <c r="R13" s="19">
        <f t="shared" si="3"/>
        <v>8</v>
      </c>
      <c r="S13" s="15"/>
      <c r="T13" s="16">
        <f t="shared" si="0"/>
        <v>132</v>
      </c>
      <c r="U13" s="12">
        <f t="shared" si="2"/>
        <v>2.0307692307692307</v>
      </c>
    </row>
    <row r="14" spans="1:21" x14ac:dyDescent="0.3">
      <c r="A14" s="9" t="s">
        <v>10</v>
      </c>
      <c r="B14" s="10">
        <v>84034016</v>
      </c>
      <c r="C14" s="10">
        <v>6</v>
      </c>
      <c r="D14" s="7" t="s">
        <v>8</v>
      </c>
      <c r="E14" s="8" t="s">
        <v>21</v>
      </c>
      <c r="F14" s="19">
        <f t="shared" si="3"/>
        <v>36</v>
      </c>
      <c r="G14" s="19">
        <f t="shared" si="3"/>
        <v>36</v>
      </c>
      <c r="H14" s="19">
        <f t="shared" si="3"/>
        <v>36</v>
      </c>
      <c r="I14" s="19">
        <f t="shared" si="3"/>
        <v>42</v>
      </c>
      <c r="J14" s="19">
        <f t="shared" si="3"/>
        <v>42</v>
      </c>
      <c r="K14" s="19">
        <f t="shared" si="3"/>
        <v>36</v>
      </c>
      <c r="L14" s="19">
        <f t="shared" si="3"/>
        <v>54</v>
      </c>
      <c r="M14" s="19">
        <f t="shared" si="3"/>
        <v>24</v>
      </c>
      <c r="N14" s="19">
        <f t="shared" si="3"/>
        <v>18</v>
      </c>
      <c r="O14" s="19">
        <f t="shared" si="3"/>
        <v>18</v>
      </c>
      <c r="P14" s="19">
        <f t="shared" si="3"/>
        <v>12</v>
      </c>
      <c r="Q14" s="19">
        <f t="shared" si="3"/>
        <v>18</v>
      </c>
      <c r="R14" s="19">
        <f t="shared" si="3"/>
        <v>24</v>
      </c>
      <c r="S14" s="15"/>
      <c r="T14" s="16">
        <f t="shared" si="0"/>
        <v>396</v>
      </c>
      <c r="U14" s="12">
        <f t="shared" si="2"/>
        <v>6.092307692307692</v>
      </c>
    </row>
    <row r="15" spans="1:21" x14ac:dyDescent="0.3">
      <c r="A15" s="11" t="s">
        <v>22</v>
      </c>
      <c r="B15" s="10">
        <v>84030639</v>
      </c>
      <c r="C15" s="10"/>
      <c r="D15" s="10" t="s">
        <v>23</v>
      </c>
      <c r="E15" s="8" t="s">
        <v>24</v>
      </c>
      <c r="F15" s="19">
        <f>_xlfn.XLOOKUP(F2,[1]Foglio2!$A:$A,[1]Foglio2!$C:$C,"0")</f>
        <v>14756.66</v>
      </c>
      <c r="G15" s="19">
        <f>_xlfn.XLOOKUP(G2,[1]Foglio2!$A:$A,[1]Foglio2!$C:$C,"0")</f>
        <v>7757.9579999999969</v>
      </c>
      <c r="H15" s="19">
        <f>_xlfn.XLOOKUP(H2,[1]Foglio2!$A:$A,[1]Foglio2!$C:$C,"0")</f>
        <v>16652.181000000004</v>
      </c>
      <c r="I15" s="19">
        <f>_xlfn.XLOOKUP(I2,[1]Foglio2!$A:$A,[1]Foglio2!$C:$C,"0")</f>
        <v>12419.855999999998</v>
      </c>
      <c r="J15" s="19">
        <f>_xlfn.XLOOKUP(J2,[1]Foglio2!$A:$A,[1]Foglio2!$C:$C,"0")</f>
        <v>6540.8949999999986</v>
      </c>
      <c r="K15" s="19">
        <f>_xlfn.XLOOKUP(K2,[1]Foglio2!$A:$A,[1]Foglio2!$C:$C,"0")</f>
        <v>15565.491</v>
      </c>
      <c r="L15" s="19">
        <f>_xlfn.XLOOKUP(L2,[1]Foglio2!$A:$A,[1]Foglio2!$C:$C,"0")</f>
        <v>7027.7179999999998</v>
      </c>
      <c r="M15" s="19">
        <f>_xlfn.XLOOKUP(M2,[1]Foglio2!$A:$A,[1]Foglio2!$C:$C,"0")</f>
        <v>8161.9249999999993</v>
      </c>
      <c r="N15" s="19">
        <f>_xlfn.XLOOKUP(N2,[1]Foglio2!$A:$A,[1]Foglio2!$C:$C,"0")</f>
        <v>12502.819000000003</v>
      </c>
      <c r="O15" s="19">
        <f>_xlfn.XLOOKUP(O2,[1]Foglio2!$A:$A,[1]Foglio2!$C:$C,"0")</f>
        <v>13046.69</v>
      </c>
      <c r="P15" s="19">
        <f>_xlfn.XLOOKUP(P2,[1]Foglio2!$A:$A,[1]Foglio2!$C:$C,"0")</f>
        <v>6340.8850000000011</v>
      </c>
      <c r="Q15" s="19">
        <f>_xlfn.XLOOKUP(Q2,[1]Foglio2!$A:$A,[1]Foglio2!$C:$C,"0")</f>
        <v>19945.679999999997</v>
      </c>
      <c r="R15" s="19">
        <f>_xlfn.XLOOKUP(R2,[1]Foglio2!$A:$A,[1]Foglio2!$C:$C,"0")</f>
        <v>15661.132999999994</v>
      </c>
      <c r="S15" s="15"/>
      <c r="T15" s="16">
        <f t="shared" si="0"/>
        <v>156379.891</v>
      </c>
      <c r="U15" s="12">
        <f t="shared" si="2"/>
        <v>2405.8444769230769</v>
      </c>
    </row>
    <row r="16" spans="1:21" x14ac:dyDescent="0.3">
      <c r="A16" s="11" t="s">
        <v>22</v>
      </c>
      <c r="B16" s="10">
        <v>84030577</v>
      </c>
      <c r="C16" s="10"/>
      <c r="D16" s="10" t="s">
        <v>23</v>
      </c>
      <c r="E16" s="8" t="s">
        <v>25</v>
      </c>
      <c r="F16" s="19">
        <f>_xlfn.XLOOKUP(F2,[2]Foglio1!$A:$A,[2]Foglio1!$C:$C,"0")</f>
        <v>15456.247000000001</v>
      </c>
      <c r="G16" s="19">
        <f>_xlfn.XLOOKUP(G2,[2]Foglio1!$A:$A,[2]Foglio1!$C:$C,"0")</f>
        <v>11446.853000000001</v>
      </c>
      <c r="H16" s="19">
        <f>_xlfn.XLOOKUP(H2,[2]Foglio1!$A:$A,[2]Foglio1!$C:$C,"0")</f>
        <v>9126.9860000000026</v>
      </c>
      <c r="I16" s="19">
        <f>_xlfn.XLOOKUP(I2,[2]Foglio1!$A:$A,[2]Foglio1!$C:$C,"0")</f>
        <v>2199.6610000000001</v>
      </c>
      <c r="J16" s="19">
        <f>_xlfn.XLOOKUP(J2,[2]Foglio1!$A:$A,[2]Foglio1!$C:$C,"0")</f>
        <v>12748.353000000008</v>
      </c>
      <c r="K16" s="19">
        <f>_xlfn.XLOOKUP(K2,[2]Foglio1!$A:$A,[2]Foglio1!$C:$C,"0")</f>
        <v>3188.1379999999995</v>
      </c>
      <c r="L16" s="19">
        <f>_xlfn.XLOOKUP(L2,[2]Foglio1!$A:$A,[2]Foglio1!$C:$C,"0")</f>
        <v>17891.680000000015</v>
      </c>
      <c r="M16" s="19">
        <f>_xlfn.XLOOKUP(M2,[2]Foglio1!$A:$A,[2]Foglio1!$C:$C,"0")</f>
        <v>7384.7240000000002</v>
      </c>
      <c r="N16" s="19">
        <f>_xlfn.XLOOKUP(N2,[2]Foglio1!$A:$A,[2]Foglio1!$C:$C,"0")</f>
        <v>4016.17</v>
      </c>
      <c r="O16" s="19">
        <f>_xlfn.XLOOKUP(O2,[2]Foglio1!$A:$A,[2]Foglio1!$C:$C,"0")</f>
        <v>5124.7389999999987</v>
      </c>
      <c r="P16" s="19">
        <f>_xlfn.XLOOKUP(P2,[2]Foglio1!$A:$A,[2]Foglio1!$C:$C,"0")</f>
        <v>5175.920000000001</v>
      </c>
      <c r="Q16" s="19">
        <f>_xlfn.XLOOKUP(Q2,[2]Foglio1!$A:$A,[2]Foglio1!$C:$C,"0")</f>
        <v>15932.847</v>
      </c>
      <c r="R16" s="19">
        <f>_xlfn.XLOOKUP(R2,[2]Foglio1!$A:$A,[2]Foglio1!$C:$C,"0")</f>
        <v>13053.379000000008</v>
      </c>
      <c r="S16" s="15"/>
      <c r="T16" s="16">
        <f t="shared" si="0"/>
        <v>122745.69700000004</v>
      </c>
      <c r="U16" s="12">
        <f t="shared" si="2"/>
        <v>1888.395338461539</v>
      </c>
    </row>
    <row r="17" spans="1:21" x14ac:dyDescent="0.3">
      <c r="A17" s="11" t="s">
        <v>22</v>
      </c>
      <c r="B17" s="10">
        <v>84018658</v>
      </c>
      <c r="C17" s="10"/>
      <c r="D17" s="10" t="s">
        <v>23</v>
      </c>
      <c r="E17" s="8" t="s">
        <v>26</v>
      </c>
      <c r="F17" s="19">
        <f>_xlfn.XLOOKUP(F2,[3]Foglio1!$A:$A,[3]Foglio1!$C:$C,"0")</f>
        <v>77.95</v>
      </c>
      <c r="G17" s="19">
        <f>_xlfn.XLOOKUP(G2,[3]Foglio1!$A:$A,[3]Foglio1!$C:$C,"0")</f>
        <v>46.769999999999996</v>
      </c>
      <c r="H17" s="19">
        <f>_xlfn.XLOOKUP(H2,[3]Foglio1!$A:$A,[3]Foglio1!$C:$C,"0")</f>
        <v>46.769999999999996</v>
      </c>
      <c r="I17" s="19">
        <f>_xlfn.XLOOKUP(I2,[3]Foglio1!$A:$A,[3]Foglio1!$C:$C,"0")</f>
        <v>31.18</v>
      </c>
      <c r="J17" s="19">
        <f>_xlfn.XLOOKUP(J2,[3]Foglio1!$A:$A,[3]Foglio1!$C:$C,"0")</f>
        <v>62.36</v>
      </c>
      <c r="K17" s="19">
        <f>_xlfn.XLOOKUP(K2,[3]Foglio1!$A:$A,[3]Foglio1!$C:$C,"0")</f>
        <v>62.36</v>
      </c>
      <c r="L17" s="19">
        <f>_xlfn.XLOOKUP(L2,[3]Foglio1!$A:$A,[3]Foglio1!$C:$C,"0")</f>
        <v>46.769999999999996</v>
      </c>
      <c r="M17" s="19" t="str">
        <f>_xlfn.XLOOKUP(M2,[3]Foglio1!$A:$A,[3]Foglio1!$C:$C,"0")</f>
        <v>0</v>
      </c>
      <c r="N17" s="19">
        <f>_xlfn.XLOOKUP(N2,[3]Foglio1!$A:$A,[3]Foglio1!$C:$C,"0")</f>
        <v>31.18</v>
      </c>
      <c r="O17" s="19">
        <f>_xlfn.XLOOKUP(O2,[3]Foglio1!$A:$A,[3]Foglio1!$C:$C,"0")</f>
        <v>15.59</v>
      </c>
      <c r="P17" s="19">
        <f>_xlfn.XLOOKUP(P2,[3]Foglio1!$A:$A,[3]Foglio1!$C:$C,"0")</f>
        <v>62.36</v>
      </c>
      <c r="Q17" s="19">
        <f>_xlfn.XLOOKUP(Q2,[3]Foglio1!$A:$A,[3]Foglio1!$C:$C,"0")</f>
        <v>93.54</v>
      </c>
      <c r="R17" s="19">
        <f>_xlfn.XLOOKUP(R2,[3]Foglio1!$A:$A,[3]Foglio1!$C:$C,"0")</f>
        <v>15.59</v>
      </c>
      <c r="S17" s="15"/>
      <c r="T17" s="16">
        <f t="shared" si="0"/>
        <v>592.42000000000007</v>
      </c>
      <c r="U17" s="12">
        <f t="shared" si="2"/>
        <v>9.8736666666666686</v>
      </c>
    </row>
    <row r="18" spans="1:21" x14ac:dyDescent="0.3">
      <c r="A18" s="11" t="s">
        <v>22</v>
      </c>
      <c r="B18" s="10">
        <v>84030599</v>
      </c>
      <c r="C18" s="10"/>
      <c r="D18" s="10" t="s">
        <v>23</v>
      </c>
      <c r="E18" s="8" t="s">
        <v>27</v>
      </c>
      <c r="F18" s="19">
        <f>_xlfn.XLOOKUP(F2,[4]Foglio1!$A:$A,[4]Foglio1!$C:$C,"0")</f>
        <v>824.36400000000003</v>
      </c>
      <c r="G18" s="19">
        <f>_xlfn.XLOOKUP(G2,[4]Foglio1!$A:$A,[4]Foglio1!$C:$C,"0")</f>
        <v>524.65199999999993</v>
      </c>
      <c r="H18" s="19">
        <f>_xlfn.XLOOKUP(H2,[4]Foglio1!$A:$A,[4]Foglio1!$C:$C,"0")</f>
        <v>478.48200000000003</v>
      </c>
      <c r="I18" s="19">
        <f>_xlfn.XLOOKUP(I2,[4]Foglio1!$A:$A,[4]Foglio1!$C:$C,"0")</f>
        <v>146.30199999999999</v>
      </c>
      <c r="J18" s="19">
        <f>_xlfn.XLOOKUP(J2,[4]Foglio1!$A:$A,[4]Foglio1!$C:$C,"0")</f>
        <v>508.39800000000002</v>
      </c>
      <c r="K18" s="19">
        <f>_xlfn.XLOOKUP(K2,[4]Foglio1!$A:$A,[4]Foglio1!$C:$C,"0")</f>
        <v>2107.7660000000001</v>
      </c>
      <c r="L18" s="19">
        <f>_xlfn.XLOOKUP(L2,[4]Foglio1!$A:$A,[4]Foglio1!$C:$C,"0")</f>
        <v>1128.114</v>
      </c>
      <c r="M18" s="19">
        <f>_xlfn.XLOOKUP(M2,[4]Foglio1!$A:$A,[4]Foglio1!$C:$C,"0")</f>
        <v>37.631999999999998</v>
      </c>
      <c r="N18" s="19" t="str">
        <f>_xlfn.XLOOKUP(N2,[4]Foglio1!$A:$A,[4]Foglio1!$C:$C,"0")</f>
        <v>0</v>
      </c>
      <c r="O18" s="19">
        <f>_xlfn.XLOOKUP(O2,[4]Foglio1!$A:$A,[4]Foglio1!$C:$C,"0")</f>
        <v>1037.67</v>
      </c>
      <c r="P18" s="19" t="str">
        <f>_xlfn.XLOOKUP(P2,[4]Foglio1!$A:$A,[4]Foglio1!$C:$C,"0")</f>
        <v>0</v>
      </c>
      <c r="Q18" s="19">
        <f>_xlfn.XLOOKUP(Q2,[4]Foglio1!$A:$A,[4]Foglio1!$C:$C,"0")</f>
        <v>1034.7660000000001</v>
      </c>
      <c r="R18" s="19">
        <f>_xlfn.XLOOKUP(R2,[4]Foglio1!$A:$A,[4]Foglio1!$C:$C,"0")</f>
        <v>161.38399999999999</v>
      </c>
      <c r="S18" s="15"/>
      <c r="T18" s="16">
        <f t="shared" si="0"/>
        <v>7989.5299999999988</v>
      </c>
      <c r="U18" s="12">
        <f t="shared" si="2"/>
        <v>145.26418181818181</v>
      </c>
    </row>
    <row r="19" spans="1:21" x14ac:dyDescent="0.3">
      <c r="A19" s="11" t="s">
        <v>22</v>
      </c>
      <c r="B19" s="10">
        <v>84018647</v>
      </c>
      <c r="C19" s="10"/>
      <c r="D19" s="10" t="s">
        <v>23</v>
      </c>
      <c r="E19" s="8" t="s">
        <v>28</v>
      </c>
      <c r="F19" s="19">
        <f>_xlfn.XLOOKUP(F2,[5]Foglio1!$A:$A,[5]Foglio1!$C:$C,"0")</f>
        <v>43.6</v>
      </c>
      <c r="G19" s="19">
        <f>_xlfn.XLOOKUP(G2,[5]Foglio1!$A:$A,[5]Foglio1!$C:$C,"0")</f>
        <v>26.160000000000004</v>
      </c>
      <c r="H19" s="19">
        <f>_xlfn.XLOOKUP(H2,[5]Foglio1!$A:$A,[5]Foglio1!$C:$C,"0")</f>
        <v>26.160000000000004</v>
      </c>
      <c r="I19" s="19">
        <f>_xlfn.XLOOKUP(I2,[5]Foglio1!$A:$A,[5]Foglio1!$C:$C,"0")</f>
        <v>17.440000000000001</v>
      </c>
      <c r="J19" s="19">
        <f>_xlfn.XLOOKUP(J2,[5]Foglio1!$A:$A,[5]Foglio1!$C:$C,"0")</f>
        <v>34.880000000000003</v>
      </c>
      <c r="K19" s="19">
        <f>_xlfn.XLOOKUP(K2,[5]Foglio1!$A:$A,[5]Foglio1!$C:$C,"0")</f>
        <v>34.880000000000003</v>
      </c>
      <c r="L19" s="19">
        <f>_xlfn.XLOOKUP(L2,[5]Foglio1!$A:$A,[5]Foglio1!$C:$C,"0")</f>
        <v>26.160000000000004</v>
      </c>
      <c r="M19" s="19" t="str">
        <f>_xlfn.XLOOKUP(M2,[5]Foglio1!$A:$A,[5]Foglio1!$C:$C,"0")</f>
        <v>0</v>
      </c>
      <c r="N19" s="19">
        <f>_xlfn.XLOOKUP(N2,[5]Foglio1!$A:$A,[5]Foglio1!$C:$C,"0")</f>
        <v>17.440000000000001</v>
      </c>
      <c r="O19" s="19">
        <f>_xlfn.XLOOKUP(O2,[5]Foglio1!$A:$A,[5]Foglio1!$C:$C,"0")</f>
        <v>8.7200000000000006</v>
      </c>
      <c r="P19" s="19">
        <f>_xlfn.XLOOKUP(P2,[5]Foglio1!$A:$A,[5]Foglio1!$C:$C,"0")</f>
        <v>34.880000000000003</v>
      </c>
      <c r="Q19" s="19">
        <f>_xlfn.XLOOKUP(Q2,[5]Foglio1!$A:$A,[5]Foglio1!$C:$C,"0")</f>
        <v>52.32</v>
      </c>
      <c r="R19" s="19">
        <f>_xlfn.XLOOKUP(R2,[5]Foglio1!$A:$A,[5]Foglio1!$C:$C,"0")</f>
        <v>8.7200000000000006</v>
      </c>
      <c r="S19" s="15"/>
      <c r="T19" s="16">
        <f t="shared" si="0"/>
        <v>331.36</v>
      </c>
      <c r="U19" s="12">
        <f t="shared" si="2"/>
        <v>5.5226666666666668</v>
      </c>
    </row>
    <row r="20" spans="1:21" x14ac:dyDescent="0.3">
      <c r="A20" s="11" t="s">
        <v>22</v>
      </c>
      <c r="B20" s="10">
        <v>84030638</v>
      </c>
      <c r="C20" s="10"/>
      <c r="D20" s="10" t="s">
        <v>23</v>
      </c>
      <c r="E20" s="8" t="s">
        <v>29</v>
      </c>
      <c r="F20" s="19">
        <f>_xlfn.XLOOKUP(F2,[6]Foglio1!$A:$A,[6]Foglio1!$C:$C,"0")</f>
        <v>34303.383999999991</v>
      </c>
      <c r="G20" s="19">
        <f>_xlfn.XLOOKUP(G2,[6]Foglio1!$A:$A,[6]Foglio1!$C:$C,"0")</f>
        <v>19911.452000000008</v>
      </c>
      <c r="H20" s="19">
        <f>_xlfn.XLOOKUP(H2,[6]Foglio1!$A:$A,[6]Foglio1!$C:$C,"0")</f>
        <v>15214.12800000001</v>
      </c>
      <c r="I20" s="19">
        <f>_xlfn.XLOOKUP(I2,[6]Foglio1!$A:$A,[6]Foglio1!$C:$C,"0")</f>
        <v>7806.0879999999988</v>
      </c>
      <c r="J20" s="19">
        <f>_xlfn.XLOOKUP(J2,[6]Foglio1!$A:$A,[6]Foglio1!$C:$C,"0")</f>
        <v>18321.670999999991</v>
      </c>
      <c r="K20" s="19">
        <f>_xlfn.XLOOKUP(K2,[6]Foglio1!$A:$A,[6]Foglio1!$C:$C,"0")</f>
        <v>13034.219000000008</v>
      </c>
      <c r="L20" s="19">
        <f>_xlfn.XLOOKUP(L2,[6]Foglio1!$A:$A,[6]Foglio1!$C:$C,"0")</f>
        <v>30552.419999999987</v>
      </c>
      <c r="M20" s="19">
        <f>_xlfn.XLOOKUP(M2,[6]Foglio1!$A:$A,[6]Foglio1!$C:$C,"0")</f>
        <v>7119.474000000002</v>
      </c>
      <c r="N20" s="19">
        <f>_xlfn.XLOOKUP(N2,[6]Foglio1!$A:$A,[6]Foglio1!$C:$C,"0")</f>
        <v>10718.093000000003</v>
      </c>
      <c r="O20" s="19">
        <f>_xlfn.XLOOKUP(O2,[6]Foglio1!$A:$A,[6]Foglio1!$C:$C,"0")</f>
        <v>22806.914000000008</v>
      </c>
      <c r="P20" s="19">
        <f>_xlfn.XLOOKUP(P2,[6]Foglio1!$A:$A,[6]Foglio1!$C:$C,"0")</f>
        <v>13129.731000000013</v>
      </c>
      <c r="Q20" s="19">
        <f>_xlfn.XLOOKUP(Q2,[6]Foglio1!$A:$A,[6]Foglio1!$C:$C,"0")</f>
        <v>45812.186000000016</v>
      </c>
      <c r="R20" s="19">
        <f>_xlfn.XLOOKUP(R2,[6]Foglio1!$A:$A,[6]Foglio1!$C:$C,"0")</f>
        <v>23775.417000000009</v>
      </c>
      <c r="S20" s="15"/>
      <c r="T20" s="16">
        <f t="shared" si="0"/>
        <v>262505.17700000003</v>
      </c>
      <c r="U20" s="12">
        <f t="shared" si="2"/>
        <v>4038.5411846153852</v>
      </c>
    </row>
    <row r="21" spans="1:21" x14ac:dyDescent="0.3">
      <c r="T21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F16DB-6BE6-4F18-9C72-7230C4F74B49}">
  <dimension ref="A1:K42"/>
  <sheetViews>
    <sheetView tabSelected="1" workbookViewId="0">
      <selection activeCell="K15" sqref="K15"/>
    </sheetView>
  </sheetViews>
  <sheetFormatPr defaultRowHeight="14.4" x14ac:dyDescent="0.3"/>
  <cols>
    <col min="2" max="2" width="9" bestFit="1" customWidth="1"/>
    <col min="3" max="3" width="9.5546875" bestFit="1" customWidth="1"/>
    <col min="9" max="9" width="14.5546875" bestFit="1" customWidth="1"/>
    <col min="10" max="10" width="11.44140625" bestFit="1" customWidth="1"/>
  </cols>
  <sheetData>
    <row r="1" spans="1:11" ht="31.2" x14ac:dyDescent="0.6">
      <c r="A1" s="35" t="s">
        <v>38</v>
      </c>
      <c r="B1" s="35"/>
      <c r="C1" s="35"/>
      <c r="D1" s="35"/>
      <c r="E1" s="35"/>
      <c r="F1" s="35"/>
      <c r="G1" s="35"/>
      <c r="H1" s="35"/>
      <c r="I1" s="35"/>
      <c r="J1" s="30"/>
    </row>
    <row r="2" spans="1:11" x14ac:dyDescent="0.3">
      <c r="A2" s="2" t="s">
        <v>1</v>
      </c>
      <c r="B2" s="2" t="s">
        <v>2</v>
      </c>
      <c r="C2" s="14" t="s">
        <v>30</v>
      </c>
      <c r="D2" s="14" t="s">
        <v>31</v>
      </c>
      <c r="E2" s="14" t="s">
        <v>32</v>
      </c>
      <c r="F2" s="14" t="s">
        <v>33</v>
      </c>
      <c r="G2" s="14" t="s">
        <v>34</v>
      </c>
      <c r="H2" s="14" t="s">
        <v>35</v>
      </c>
      <c r="I2" s="21" t="s">
        <v>37</v>
      </c>
      <c r="J2" s="31"/>
    </row>
    <row r="3" spans="1:11" x14ac:dyDescent="0.3">
      <c r="A3" s="6" t="s">
        <v>7</v>
      </c>
      <c r="B3" s="22" t="s">
        <v>9</v>
      </c>
      <c r="C3" s="23">
        <v>59</v>
      </c>
      <c r="D3" s="23">
        <v>62</v>
      </c>
      <c r="E3" s="23">
        <v>62</v>
      </c>
      <c r="F3" s="23">
        <v>62</v>
      </c>
      <c r="G3" s="23">
        <v>62</v>
      </c>
      <c r="H3" s="23">
        <v>66</v>
      </c>
      <c r="I3" s="34">
        <f>AVERAGE(C3:H3)</f>
        <v>62.166666666666664</v>
      </c>
      <c r="J3" s="32"/>
      <c r="K3" s="25"/>
    </row>
    <row r="4" spans="1:11" x14ac:dyDescent="0.3">
      <c r="A4" s="9" t="s">
        <v>10</v>
      </c>
      <c r="B4" s="24" t="s">
        <v>11</v>
      </c>
      <c r="C4" s="23">
        <v>276</v>
      </c>
      <c r="D4" s="23">
        <v>248</v>
      </c>
      <c r="E4" s="23">
        <v>260</v>
      </c>
      <c r="F4" s="23">
        <v>268</v>
      </c>
      <c r="G4" s="23">
        <v>280</v>
      </c>
      <c r="H4" s="23">
        <v>264</v>
      </c>
      <c r="I4" s="34">
        <f t="shared" ref="I4:I20" si="0">AVERAGE(C4:H4)</f>
        <v>266</v>
      </c>
      <c r="J4" s="32"/>
      <c r="K4" s="26"/>
    </row>
    <row r="5" spans="1:11" x14ac:dyDescent="0.3">
      <c r="A5" s="9" t="s">
        <v>10</v>
      </c>
      <c r="B5" s="24" t="s">
        <v>12</v>
      </c>
      <c r="C5" s="23">
        <v>414</v>
      </c>
      <c r="D5" s="23">
        <v>372</v>
      </c>
      <c r="E5" s="23">
        <v>390</v>
      </c>
      <c r="F5" s="23">
        <v>402</v>
      </c>
      <c r="G5" s="23">
        <v>420</v>
      </c>
      <c r="H5" s="23">
        <v>396</v>
      </c>
      <c r="I5" s="34">
        <f t="shared" si="0"/>
        <v>399</v>
      </c>
      <c r="J5" s="32"/>
      <c r="K5" s="26"/>
    </row>
    <row r="6" spans="1:11" x14ac:dyDescent="0.3">
      <c r="A6" s="9" t="s">
        <v>10</v>
      </c>
      <c r="B6" s="24" t="s">
        <v>13</v>
      </c>
      <c r="C6" s="23">
        <v>138</v>
      </c>
      <c r="D6" s="23">
        <v>124</v>
      </c>
      <c r="E6" s="23">
        <v>130</v>
      </c>
      <c r="F6" s="23">
        <v>134</v>
      </c>
      <c r="G6" s="23">
        <v>140</v>
      </c>
      <c r="H6" s="23">
        <v>132</v>
      </c>
      <c r="I6" s="34">
        <f t="shared" si="0"/>
        <v>133</v>
      </c>
      <c r="J6" s="32"/>
      <c r="K6" s="26"/>
    </row>
    <row r="7" spans="1:11" x14ac:dyDescent="0.3">
      <c r="A7" s="9" t="s">
        <v>10</v>
      </c>
      <c r="B7" s="24" t="s">
        <v>14</v>
      </c>
      <c r="C7" s="23">
        <v>138</v>
      </c>
      <c r="D7" s="23">
        <v>124</v>
      </c>
      <c r="E7" s="23">
        <v>130</v>
      </c>
      <c r="F7" s="23">
        <v>134</v>
      </c>
      <c r="G7" s="23">
        <v>140</v>
      </c>
      <c r="H7" s="23">
        <v>132</v>
      </c>
      <c r="I7" s="34">
        <f t="shared" si="0"/>
        <v>133</v>
      </c>
      <c r="J7" s="32"/>
      <c r="K7" s="26"/>
    </row>
    <row r="8" spans="1:11" x14ac:dyDescent="0.3">
      <c r="A8" s="9" t="s">
        <v>10</v>
      </c>
      <c r="B8" s="24" t="s">
        <v>15</v>
      </c>
      <c r="C8" s="23">
        <v>138</v>
      </c>
      <c r="D8" s="23">
        <v>124</v>
      </c>
      <c r="E8" s="23">
        <v>130</v>
      </c>
      <c r="F8" s="23">
        <v>134</v>
      </c>
      <c r="G8" s="23">
        <v>140</v>
      </c>
      <c r="H8" s="23">
        <v>132</v>
      </c>
      <c r="I8" s="34">
        <f t="shared" si="0"/>
        <v>133</v>
      </c>
      <c r="J8" s="32"/>
      <c r="K8" s="26"/>
    </row>
    <row r="9" spans="1:11" x14ac:dyDescent="0.3">
      <c r="A9" s="9" t="s">
        <v>10</v>
      </c>
      <c r="B9" s="24" t="s">
        <v>16</v>
      </c>
      <c r="C9" s="23">
        <v>276</v>
      </c>
      <c r="D9" s="23">
        <v>248</v>
      </c>
      <c r="E9" s="23">
        <v>260</v>
      </c>
      <c r="F9" s="23">
        <v>268</v>
      </c>
      <c r="G9" s="23">
        <v>280</v>
      </c>
      <c r="H9" s="23">
        <v>264</v>
      </c>
      <c r="I9" s="34">
        <f t="shared" si="0"/>
        <v>266</v>
      </c>
      <c r="J9" s="32"/>
      <c r="K9" s="26"/>
    </row>
    <row r="10" spans="1:11" x14ac:dyDescent="0.3">
      <c r="A10" s="9" t="s">
        <v>10</v>
      </c>
      <c r="B10" s="24" t="s">
        <v>17</v>
      </c>
      <c r="C10" s="23">
        <v>69</v>
      </c>
      <c r="D10" s="23">
        <v>62</v>
      </c>
      <c r="E10" s="23">
        <v>65</v>
      </c>
      <c r="F10" s="23">
        <v>67</v>
      </c>
      <c r="G10" s="23">
        <v>70</v>
      </c>
      <c r="H10" s="23">
        <v>66</v>
      </c>
      <c r="I10" s="34">
        <f t="shared" si="0"/>
        <v>66.5</v>
      </c>
      <c r="J10" s="32"/>
      <c r="K10" s="26"/>
    </row>
    <row r="11" spans="1:11" x14ac:dyDescent="0.3">
      <c r="A11" s="9" t="s">
        <v>10</v>
      </c>
      <c r="B11" s="24" t="s">
        <v>18</v>
      </c>
      <c r="C11" s="23">
        <v>552</v>
      </c>
      <c r="D11" s="23">
        <v>496</v>
      </c>
      <c r="E11" s="23">
        <v>520</v>
      </c>
      <c r="F11" s="23">
        <v>536</v>
      </c>
      <c r="G11" s="23">
        <v>560</v>
      </c>
      <c r="H11" s="23">
        <v>528</v>
      </c>
      <c r="I11" s="34">
        <f t="shared" si="0"/>
        <v>532</v>
      </c>
      <c r="J11" s="32"/>
      <c r="K11" s="26"/>
    </row>
    <row r="12" spans="1:11" x14ac:dyDescent="0.3">
      <c r="A12" s="9" t="s">
        <v>10</v>
      </c>
      <c r="B12" s="24" t="s">
        <v>19</v>
      </c>
      <c r="C12" s="23">
        <v>138</v>
      </c>
      <c r="D12" s="23">
        <v>124</v>
      </c>
      <c r="E12" s="23">
        <v>130</v>
      </c>
      <c r="F12" s="23">
        <v>134</v>
      </c>
      <c r="G12" s="23">
        <v>140</v>
      </c>
      <c r="H12" s="23">
        <v>132</v>
      </c>
      <c r="I12" s="34">
        <f t="shared" si="0"/>
        <v>133</v>
      </c>
      <c r="J12" s="32"/>
      <c r="K12" s="26"/>
    </row>
    <row r="13" spans="1:11" x14ac:dyDescent="0.3">
      <c r="A13" s="9" t="s">
        <v>10</v>
      </c>
      <c r="B13" s="24" t="s">
        <v>20</v>
      </c>
      <c r="C13" s="23">
        <v>138</v>
      </c>
      <c r="D13" s="23">
        <v>124</v>
      </c>
      <c r="E13" s="23">
        <v>130</v>
      </c>
      <c r="F13" s="23">
        <v>134</v>
      </c>
      <c r="G13" s="23">
        <v>140</v>
      </c>
      <c r="H13" s="23">
        <v>132</v>
      </c>
      <c r="I13" s="34">
        <f t="shared" si="0"/>
        <v>133</v>
      </c>
      <c r="J13" s="32"/>
      <c r="K13" s="26"/>
    </row>
    <row r="14" spans="1:11" x14ac:dyDescent="0.3">
      <c r="A14" s="9" t="s">
        <v>10</v>
      </c>
      <c r="B14" s="24" t="s">
        <v>21</v>
      </c>
      <c r="C14" s="23">
        <v>414</v>
      </c>
      <c r="D14" s="23">
        <v>372</v>
      </c>
      <c r="E14" s="23">
        <v>390</v>
      </c>
      <c r="F14" s="23">
        <v>402</v>
      </c>
      <c r="G14" s="23">
        <v>420</v>
      </c>
      <c r="H14" s="23">
        <v>396</v>
      </c>
      <c r="I14" s="34">
        <f t="shared" si="0"/>
        <v>399</v>
      </c>
      <c r="J14" s="32"/>
      <c r="K14" s="26"/>
    </row>
    <row r="15" spans="1:11" x14ac:dyDescent="0.3">
      <c r="A15" s="11" t="s">
        <v>22</v>
      </c>
      <c r="B15" s="24" t="s">
        <v>24</v>
      </c>
      <c r="C15" s="23">
        <v>120609.425</v>
      </c>
      <c r="D15" s="23">
        <v>116902.859</v>
      </c>
      <c r="E15" s="23">
        <v>127782.33499999999</v>
      </c>
      <c r="F15" s="23">
        <v>126753.25099999999</v>
      </c>
      <c r="G15" s="23">
        <v>145250.26199999999</v>
      </c>
      <c r="H15" s="23">
        <v>156379.891</v>
      </c>
      <c r="I15" s="34">
        <f t="shared" si="0"/>
        <v>132279.67050000001</v>
      </c>
      <c r="J15" s="32"/>
      <c r="K15" s="26"/>
    </row>
    <row r="16" spans="1:11" x14ac:dyDescent="0.3">
      <c r="A16" s="11" t="s">
        <v>22</v>
      </c>
      <c r="B16" s="24" t="s">
        <v>25</v>
      </c>
      <c r="C16" s="23">
        <v>96982.072000000029</v>
      </c>
      <c r="D16" s="23">
        <v>95519.127000000037</v>
      </c>
      <c r="E16" s="23">
        <v>98497.279000000039</v>
      </c>
      <c r="F16" s="23">
        <v>95487.670000000027</v>
      </c>
      <c r="G16" s="23">
        <v>111420.51700000002</v>
      </c>
      <c r="H16" s="23">
        <v>122745.69700000004</v>
      </c>
      <c r="I16" s="34">
        <f t="shared" si="0"/>
        <v>103442.06033333337</v>
      </c>
      <c r="J16" s="32"/>
      <c r="K16" s="26"/>
    </row>
    <row r="17" spans="1:11" x14ac:dyDescent="0.3">
      <c r="A17" s="11" t="s">
        <v>22</v>
      </c>
      <c r="B17" s="24" t="s">
        <v>26</v>
      </c>
      <c r="C17" s="23">
        <v>467.7</v>
      </c>
      <c r="D17" s="23">
        <v>467.7</v>
      </c>
      <c r="E17" s="23">
        <v>452.10999999999996</v>
      </c>
      <c r="F17" s="23">
        <v>514.46999999999991</v>
      </c>
      <c r="G17" s="23">
        <v>608.00999999999988</v>
      </c>
      <c r="H17" s="23">
        <v>592.42000000000007</v>
      </c>
      <c r="I17" s="34">
        <f t="shared" si="0"/>
        <v>517.06833333333327</v>
      </c>
      <c r="J17" s="32"/>
      <c r="K17" s="26"/>
    </row>
    <row r="18" spans="1:11" x14ac:dyDescent="0.3">
      <c r="A18" s="11" t="s">
        <v>22</v>
      </c>
      <c r="B18" s="24" t="s">
        <v>27</v>
      </c>
      <c r="C18" s="23">
        <v>7790.7119999999995</v>
      </c>
      <c r="D18" s="23">
        <v>7312.23</v>
      </c>
      <c r="E18" s="23">
        <v>8349.9</v>
      </c>
      <c r="F18" s="23">
        <v>8349.9</v>
      </c>
      <c r="G18" s="23">
        <v>8868.5519999999997</v>
      </c>
      <c r="H18" s="23">
        <v>7989.5299999999988</v>
      </c>
      <c r="I18" s="34">
        <f t="shared" si="0"/>
        <v>8110.1373333333322</v>
      </c>
      <c r="J18" s="32"/>
      <c r="K18" s="26"/>
    </row>
    <row r="19" spans="1:11" x14ac:dyDescent="0.3">
      <c r="A19" s="11" t="s">
        <v>22</v>
      </c>
      <c r="B19" s="24" t="s">
        <v>28</v>
      </c>
      <c r="C19" s="23">
        <v>261.60000000000002</v>
      </c>
      <c r="D19" s="23">
        <v>261.60000000000002</v>
      </c>
      <c r="E19" s="23">
        <v>252.88</v>
      </c>
      <c r="F19" s="23">
        <v>287.76</v>
      </c>
      <c r="G19" s="23">
        <v>340.08</v>
      </c>
      <c r="H19" s="23">
        <v>331.36</v>
      </c>
      <c r="I19" s="34">
        <f t="shared" si="0"/>
        <v>289.21333333333337</v>
      </c>
      <c r="J19" s="32"/>
      <c r="K19" s="26"/>
    </row>
    <row r="20" spans="1:11" x14ac:dyDescent="0.3">
      <c r="A20" s="11" t="s">
        <v>22</v>
      </c>
      <c r="B20" s="24" t="s">
        <v>29</v>
      </c>
      <c r="C20" s="23">
        <v>189511.75799999997</v>
      </c>
      <c r="D20" s="23">
        <v>185876.60599999997</v>
      </c>
      <c r="E20" s="23">
        <v>202232.29500000001</v>
      </c>
      <c r="F20" s="23">
        <v>209480.636</v>
      </c>
      <c r="G20" s="23">
        <v>247063.82500000004</v>
      </c>
      <c r="H20" s="23">
        <v>262505.17700000003</v>
      </c>
      <c r="I20" s="34">
        <f t="shared" si="0"/>
        <v>216111.71616666668</v>
      </c>
      <c r="J20" s="32"/>
      <c r="K20" s="26"/>
    </row>
    <row r="23" spans="1:11" ht="31.2" x14ac:dyDescent="0.6">
      <c r="A23" s="35" t="s">
        <v>39</v>
      </c>
      <c r="B23" s="35"/>
      <c r="C23" s="35"/>
      <c r="D23" s="35"/>
      <c r="E23" s="35"/>
      <c r="F23" s="35"/>
      <c r="G23" s="35"/>
      <c r="H23" s="35"/>
      <c r="I23" s="35"/>
      <c r="J23" s="35"/>
    </row>
    <row r="24" spans="1:11" x14ac:dyDescent="0.3">
      <c r="A24" s="2" t="s">
        <v>1</v>
      </c>
      <c r="B24" s="2" t="s">
        <v>2</v>
      </c>
      <c r="C24" s="14" t="s">
        <v>30</v>
      </c>
      <c r="D24" s="14" t="s">
        <v>31</v>
      </c>
      <c r="E24" s="14" t="s">
        <v>32</v>
      </c>
      <c r="F24" s="14" t="s">
        <v>33</v>
      </c>
      <c r="G24" s="14" t="s">
        <v>34</v>
      </c>
      <c r="H24" s="14" t="s">
        <v>35</v>
      </c>
      <c r="I24" s="21" t="s">
        <v>36</v>
      </c>
      <c r="J24" s="21" t="s">
        <v>40</v>
      </c>
    </row>
    <row r="25" spans="1:11" x14ac:dyDescent="0.3">
      <c r="A25" s="6" t="s">
        <v>7</v>
      </c>
      <c r="B25" s="22" t="s">
        <v>9</v>
      </c>
      <c r="C25" s="27">
        <f>C3/5</f>
        <v>11.8</v>
      </c>
      <c r="D25" s="27">
        <f t="shared" ref="D25:H25" si="1">D3/5</f>
        <v>12.4</v>
      </c>
      <c r="E25" s="27">
        <f t="shared" si="1"/>
        <v>12.4</v>
      </c>
      <c r="F25" s="27">
        <f t="shared" si="1"/>
        <v>12.4</v>
      </c>
      <c r="G25" s="27">
        <f t="shared" si="1"/>
        <v>12.4</v>
      </c>
      <c r="H25" s="27">
        <f t="shared" si="1"/>
        <v>13.2</v>
      </c>
      <c r="I25" s="28">
        <f>AVERAGE(C25:H25)</f>
        <v>12.433333333333332</v>
      </c>
      <c r="J25" s="29">
        <f>_xlfn.STDEV.S(C25:H25)/I25</f>
        <v>3.5848824987553381E-2</v>
      </c>
    </row>
    <row r="26" spans="1:11" x14ac:dyDescent="0.3">
      <c r="A26" s="9" t="s">
        <v>10</v>
      </c>
      <c r="B26" s="24" t="s">
        <v>11</v>
      </c>
      <c r="C26" s="27">
        <f t="shared" ref="C26:H42" si="2">C4/5</f>
        <v>55.2</v>
      </c>
      <c r="D26" s="27">
        <f t="shared" si="2"/>
        <v>49.6</v>
      </c>
      <c r="E26" s="27">
        <f t="shared" si="2"/>
        <v>52</v>
      </c>
      <c r="F26" s="27">
        <f t="shared" si="2"/>
        <v>53.6</v>
      </c>
      <c r="G26" s="27">
        <f t="shared" si="2"/>
        <v>56</v>
      </c>
      <c r="H26" s="27">
        <f t="shared" si="2"/>
        <v>52.8</v>
      </c>
      <c r="I26" s="28">
        <f t="shared" ref="I26:I42" si="3">AVERAGE(C26:H26)</f>
        <v>53.199999999999996</v>
      </c>
      <c r="J26" s="29">
        <f t="shared" ref="J26:J42" si="4">_xlfn.STDEV.S(C26:H26)/I26</f>
        <v>4.3322888092896049E-2</v>
      </c>
    </row>
    <row r="27" spans="1:11" x14ac:dyDescent="0.3">
      <c r="A27" s="9" t="s">
        <v>10</v>
      </c>
      <c r="B27" s="24" t="s">
        <v>12</v>
      </c>
      <c r="C27" s="27">
        <f t="shared" si="2"/>
        <v>82.8</v>
      </c>
      <c r="D27" s="27">
        <f t="shared" si="2"/>
        <v>74.400000000000006</v>
      </c>
      <c r="E27" s="27">
        <f t="shared" si="2"/>
        <v>78</v>
      </c>
      <c r="F27" s="27">
        <f t="shared" si="2"/>
        <v>80.400000000000006</v>
      </c>
      <c r="G27" s="27">
        <f t="shared" si="2"/>
        <v>84</v>
      </c>
      <c r="H27" s="27">
        <f t="shared" si="2"/>
        <v>79.2</v>
      </c>
      <c r="I27" s="28">
        <f t="shared" si="3"/>
        <v>79.8</v>
      </c>
      <c r="J27" s="29">
        <f t="shared" si="4"/>
        <v>4.3322888092896021E-2</v>
      </c>
    </row>
    <row r="28" spans="1:11" x14ac:dyDescent="0.3">
      <c r="A28" s="9" t="s">
        <v>10</v>
      </c>
      <c r="B28" s="24" t="s">
        <v>13</v>
      </c>
      <c r="C28" s="27">
        <f t="shared" si="2"/>
        <v>27.6</v>
      </c>
      <c r="D28" s="27">
        <f t="shared" si="2"/>
        <v>24.8</v>
      </c>
      <c r="E28" s="27">
        <f t="shared" si="2"/>
        <v>26</v>
      </c>
      <c r="F28" s="27">
        <f t="shared" si="2"/>
        <v>26.8</v>
      </c>
      <c r="G28" s="27">
        <f t="shared" si="2"/>
        <v>28</v>
      </c>
      <c r="H28" s="27">
        <f t="shared" si="2"/>
        <v>26.4</v>
      </c>
      <c r="I28" s="28">
        <f t="shared" si="3"/>
        <v>26.599999999999998</v>
      </c>
      <c r="J28" s="29">
        <f t="shared" si="4"/>
        <v>4.3322888092896049E-2</v>
      </c>
    </row>
    <row r="29" spans="1:11" x14ac:dyDescent="0.3">
      <c r="A29" s="9" t="s">
        <v>10</v>
      </c>
      <c r="B29" s="24" t="s">
        <v>14</v>
      </c>
      <c r="C29" s="27">
        <f t="shared" si="2"/>
        <v>27.6</v>
      </c>
      <c r="D29" s="27">
        <f t="shared" si="2"/>
        <v>24.8</v>
      </c>
      <c r="E29" s="27">
        <f t="shared" si="2"/>
        <v>26</v>
      </c>
      <c r="F29" s="27">
        <f t="shared" si="2"/>
        <v>26.8</v>
      </c>
      <c r="G29" s="27">
        <f t="shared" si="2"/>
        <v>28</v>
      </c>
      <c r="H29" s="27">
        <f t="shared" si="2"/>
        <v>26.4</v>
      </c>
      <c r="I29" s="28">
        <f t="shared" si="3"/>
        <v>26.599999999999998</v>
      </c>
      <c r="J29" s="29">
        <f t="shared" si="4"/>
        <v>4.3322888092896049E-2</v>
      </c>
    </row>
    <row r="30" spans="1:11" x14ac:dyDescent="0.3">
      <c r="A30" s="9" t="s">
        <v>10</v>
      </c>
      <c r="B30" s="24" t="s">
        <v>15</v>
      </c>
      <c r="C30" s="27">
        <f t="shared" si="2"/>
        <v>27.6</v>
      </c>
      <c r="D30" s="27">
        <f t="shared" si="2"/>
        <v>24.8</v>
      </c>
      <c r="E30" s="27">
        <f t="shared" si="2"/>
        <v>26</v>
      </c>
      <c r="F30" s="27">
        <f t="shared" si="2"/>
        <v>26.8</v>
      </c>
      <c r="G30" s="27">
        <f t="shared" si="2"/>
        <v>28</v>
      </c>
      <c r="H30" s="27">
        <f t="shared" si="2"/>
        <v>26.4</v>
      </c>
      <c r="I30" s="28">
        <f t="shared" si="3"/>
        <v>26.599999999999998</v>
      </c>
      <c r="J30" s="29">
        <f t="shared" si="4"/>
        <v>4.3322888092896049E-2</v>
      </c>
    </row>
    <row r="31" spans="1:11" x14ac:dyDescent="0.3">
      <c r="A31" s="9" t="s">
        <v>10</v>
      </c>
      <c r="B31" s="24" t="s">
        <v>16</v>
      </c>
      <c r="C31" s="27">
        <f t="shared" si="2"/>
        <v>55.2</v>
      </c>
      <c r="D31" s="27">
        <f t="shared" si="2"/>
        <v>49.6</v>
      </c>
      <c r="E31" s="27">
        <f t="shared" si="2"/>
        <v>52</v>
      </c>
      <c r="F31" s="27">
        <f t="shared" si="2"/>
        <v>53.6</v>
      </c>
      <c r="G31" s="27">
        <f t="shared" si="2"/>
        <v>56</v>
      </c>
      <c r="H31" s="27">
        <f t="shared" si="2"/>
        <v>52.8</v>
      </c>
      <c r="I31" s="28">
        <f t="shared" si="3"/>
        <v>53.199999999999996</v>
      </c>
      <c r="J31" s="29">
        <f t="shared" si="4"/>
        <v>4.3322888092896049E-2</v>
      </c>
    </row>
    <row r="32" spans="1:11" x14ac:dyDescent="0.3">
      <c r="A32" s="9" t="s">
        <v>10</v>
      </c>
      <c r="B32" s="24" t="s">
        <v>17</v>
      </c>
      <c r="C32" s="27">
        <f t="shared" si="2"/>
        <v>13.8</v>
      </c>
      <c r="D32" s="27">
        <f t="shared" si="2"/>
        <v>12.4</v>
      </c>
      <c r="E32" s="27">
        <f t="shared" si="2"/>
        <v>13</v>
      </c>
      <c r="F32" s="27">
        <f t="shared" si="2"/>
        <v>13.4</v>
      </c>
      <c r="G32" s="27">
        <f t="shared" si="2"/>
        <v>14</v>
      </c>
      <c r="H32" s="27">
        <f t="shared" si="2"/>
        <v>13.2</v>
      </c>
      <c r="I32" s="28">
        <f t="shared" si="3"/>
        <v>13.299999999999999</v>
      </c>
      <c r="J32" s="29">
        <f t="shared" si="4"/>
        <v>4.3322888092896049E-2</v>
      </c>
    </row>
    <row r="33" spans="1:10" x14ac:dyDescent="0.3">
      <c r="A33" s="9" t="s">
        <v>10</v>
      </c>
      <c r="B33" s="24" t="s">
        <v>18</v>
      </c>
      <c r="C33" s="27">
        <f t="shared" si="2"/>
        <v>110.4</v>
      </c>
      <c r="D33" s="27">
        <f t="shared" si="2"/>
        <v>99.2</v>
      </c>
      <c r="E33" s="27">
        <f t="shared" si="2"/>
        <v>104</v>
      </c>
      <c r="F33" s="27">
        <f t="shared" si="2"/>
        <v>107.2</v>
      </c>
      <c r="G33" s="27">
        <f t="shared" si="2"/>
        <v>112</v>
      </c>
      <c r="H33" s="27">
        <f t="shared" si="2"/>
        <v>105.6</v>
      </c>
      <c r="I33" s="28">
        <f t="shared" si="3"/>
        <v>106.39999999999999</v>
      </c>
      <c r="J33" s="29">
        <f t="shared" si="4"/>
        <v>4.3322888092896049E-2</v>
      </c>
    </row>
    <row r="34" spans="1:10" x14ac:dyDescent="0.3">
      <c r="A34" s="9" t="s">
        <v>10</v>
      </c>
      <c r="B34" s="24" t="s">
        <v>19</v>
      </c>
      <c r="C34" s="27">
        <f t="shared" si="2"/>
        <v>27.6</v>
      </c>
      <c r="D34" s="27">
        <f t="shared" si="2"/>
        <v>24.8</v>
      </c>
      <c r="E34" s="27">
        <f t="shared" si="2"/>
        <v>26</v>
      </c>
      <c r="F34" s="27">
        <f t="shared" si="2"/>
        <v>26.8</v>
      </c>
      <c r="G34" s="27">
        <f t="shared" si="2"/>
        <v>28</v>
      </c>
      <c r="H34" s="27">
        <f t="shared" si="2"/>
        <v>26.4</v>
      </c>
      <c r="I34" s="28">
        <f t="shared" si="3"/>
        <v>26.599999999999998</v>
      </c>
      <c r="J34" s="29">
        <f t="shared" si="4"/>
        <v>4.3322888092896049E-2</v>
      </c>
    </row>
    <row r="35" spans="1:10" x14ac:dyDescent="0.3">
      <c r="A35" s="9" t="s">
        <v>10</v>
      </c>
      <c r="B35" s="24" t="s">
        <v>20</v>
      </c>
      <c r="C35" s="27">
        <f t="shared" si="2"/>
        <v>27.6</v>
      </c>
      <c r="D35" s="27">
        <f t="shared" si="2"/>
        <v>24.8</v>
      </c>
      <c r="E35" s="27">
        <f t="shared" si="2"/>
        <v>26</v>
      </c>
      <c r="F35" s="27">
        <f t="shared" si="2"/>
        <v>26.8</v>
      </c>
      <c r="G35" s="27">
        <f t="shared" si="2"/>
        <v>28</v>
      </c>
      <c r="H35" s="27">
        <f t="shared" si="2"/>
        <v>26.4</v>
      </c>
      <c r="I35" s="28">
        <f t="shared" si="3"/>
        <v>26.599999999999998</v>
      </c>
      <c r="J35" s="29">
        <f t="shared" si="4"/>
        <v>4.3322888092896049E-2</v>
      </c>
    </row>
    <row r="36" spans="1:10" x14ac:dyDescent="0.3">
      <c r="A36" s="9" t="s">
        <v>10</v>
      </c>
      <c r="B36" s="24" t="s">
        <v>21</v>
      </c>
      <c r="C36" s="27">
        <f t="shared" si="2"/>
        <v>82.8</v>
      </c>
      <c r="D36" s="27">
        <f t="shared" si="2"/>
        <v>74.400000000000006</v>
      </c>
      <c r="E36" s="27">
        <f t="shared" si="2"/>
        <v>78</v>
      </c>
      <c r="F36" s="27">
        <f t="shared" si="2"/>
        <v>80.400000000000006</v>
      </c>
      <c r="G36" s="27">
        <f t="shared" si="2"/>
        <v>84</v>
      </c>
      <c r="H36" s="27">
        <f t="shared" si="2"/>
        <v>79.2</v>
      </c>
      <c r="I36" s="28">
        <f t="shared" si="3"/>
        <v>79.8</v>
      </c>
      <c r="J36" s="29">
        <f t="shared" si="4"/>
        <v>4.3322888092896021E-2</v>
      </c>
    </row>
    <row r="37" spans="1:10" x14ac:dyDescent="0.3">
      <c r="A37" s="11" t="s">
        <v>22</v>
      </c>
      <c r="B37" s="24" t="s">
        <v>24</v>
      </c>
      <c r="C37" s="27">
        <f t="shared" si="2"/>
        <v>24121.885000000002</v>
      </c>
      <c r="D37" s="27">
        <f t="shared" si="2"/>
        <v>23380.571799999998</v>
      </c>
      <c r="E37" s="27">
        <f t="shared" si="2"/>
        <v>25556.466999999997</v>
      </c>
      <c r="F37" s="27">
        <f t="shared" si="2"/>
        <v>25350.650199999996</v>
      </c>
      <c r="G37" s="27">
        <f t="shared" si="2"/>
        <v>29050.052399999997</v>
      </c>
      <c r="H37" s="27">
        <f t="shared" si="2"/>
        <v>31275.978200000001</v>
      </c>
      <c r="I37" s="28">
        <f t="shared" si="3"/>
        <v>26455.934099999999</v>
      </c>
      <c r="J37" s="29">
        <f t="shared" si="4"/>
        <v>0.11576355870405849</v>
      </c>
    </row>
    <row r="38" spans="1:10" x14ac:dyDescent="0.3">
      <c r="A38" s="11" t="s">
        <v>22</v>
      </c>
      <c r="B38" s="24" t="s">
        <v>25</v>
      </c>
      <c r="C38" s="27">
        <f t="shared" si="2"/>
        <v>19396.414400000005</v>
      </c>
      <c r="D38" s="27">
        <f t="shared" si="2"/>
        <v>19103.825400000009</v>
      </c>
      <c r="E38" s="27">
        <f t="shared" si="2"/>
        <v>19699.455800000007</v>
      </c>
      <c r="F38" s="27">
        <f t="shared" si="2"/>
        <v>19097.534000000007</v>
      </c>
      <c r="G38" s="27">
        <f t="shared" si="2"/>
        <v>22284.103400000004</v>
      </c>
      <c r="H38" s="27">
        <f t="shared" si="2"/>
        <v>24549.139400000007</v>
      </c>
      <c r="I38" s="28">
        <f t="shared" si="3"/>
        <v>20688.412066666671</v>
      </c>
      <c r="J38" s="29">
        <f t="shared" si="4"/>
        <v>0.10838650175836889</v>
      </c>
    </row>
    <row r="39" spans="1:10" x14ac:dyDescent="0.3">
      <c r="A39" s="11" t="s">
        <v>22</v>
      </c>
      <c r="B39" s="24" t="s">
        <v>26</v>
      </c>
      <c r="C39" s="27">
        <f t="shared" si="2"/>
        <v>93.539999999999992</v>
      </c>
      <c r="D39" s="27">
        <f t="shared" si="2"/>
        <v>93.539999999999992</v>
      </c>
      <c r="E39" s="27">
        <f t="shared" si="2"/>
        <v>90.421999999999997</v>
      </c>
      <c r="F39" s="27">
        <f t="shared" si="2"/>
        <v>102.89399999999998</v>
      </c>
      <c r="G39" s="27">
        <f t="shared" si="2"/>
        <v>121.60199999999998</v>
      </c>
      <c r="H39" s="27">
        <f t="shared" si="2"/>
        <v>118.48400000000001</v>
      </c>
      <c r="I39" s="28">
        <f t="shared" si="3"/>
        <v>103.41366666666666</v>
      </c>
      <c r="J39" s="29">
        <f t="shared" si="4"/>
        <v>0.13130875385390572</v>
      </c>
    </row>
    <row r="40" spans="1:10" x14ac:dyDescent="0.3">
      <c r="A40" s="11" t="s">
        <v>22</v>
      </c>
      <c r="B40" s="24" t="s">
        <v>27</v>
      </c>
      <c r="C40" s="27">
        <f t="shared" si="2"/>
        <v>1558.1424</v>
      </c>
      <c r="D40" s="27">
        <f t="shared" si="2"/>
        <v>1462.4459999999999</v>
      </c>
      <c r="E40" s="27">
        <f t="shared" si="2"/>
        <v>1669.98</v>
      </c>
      <c r="F40" s="27">
        <f t="shared" si="2"/>
        <v>1669.98</v>
      </c>
      <c r="G40" s="27">
        <f t="shared" si="2"/>
        <v>1773.7103999999999</v>
      </c>
      <c r="H40" s="27">
        <f t="shared" si="2"/>
        <v>1597.9059999999997</v>
      </c>
      <c r="I40" s="28">
        <f t="shared" si="3"/>
        <v>1622.0274666666664</v>
      </c>
      <c r="J40" s="29">
        <f t="shared" si="4"/>
        <v>6.6249120861981523E-2</v>
      </c>
    </row>
    <row r="41" spans="1:10" x14ac:dyDescent="0.3">
      <c r="A41" s="11" t="s">
        <v>22</v>
      </c>
      <c r="B41" s="24" t="s">
        <v>28</v>
      </c>
      <c r="C41" s="27">
        <f t="shared" si="2"/>
        <v>52.320000000000007</v>
      </c>
      <c r="D41" s="27">
        <f t="shared" si="2"/>
        <v>52.320000000000007</v>
      </c>
      <c r="E41" s="27">
        <f t="shared" si="2"/>
        <v>50.576000000000001</v>
      </c>
      <c r="F41" s="27">
        <f t="shared" si="2"/>
        <v>57.552</v>
      </c>
      <c r="G41" s="27">
        <f t="shared" si="2"/>
        <v>68.015999999999991</v>
      </c>
      <c r="H41" s="27">
        <f t="shared" si="2"/>
        <v>66.272000000000006</v>
      </c>
      <c r="I41" s="28">
        <f t="shared" si="3"/>
        <v>57.842666666666666</v>
      </c>
      <c r="J41" s="29">
        <f t="shared" si="4"/>
        <v>0.13130875385390633</v>
      </c>
    </row>
    <row r="42" spans="1:10" x14ac:dyDescent="0.3">
      <c r="A42" s="11" t="s">
        <v>22</v>
      </c>
      <c r="B42" s="24" t="s">
        <v>29</v>
      </c>
      <c r="C42" s="27">
        <f t="shared" si="2"/>
        <v>37902.351599999995</v>
      </c>
      <c r="D42" s="27">
        <f t="shared" si="2"/>
        <v>37175.321199999991</v>
      </c>
      <c r="E42" s="27">
        <f t="shared" si="2"/>
        <v>40446.459000000003</v>
      </c>
      <c r="F42" s="27">
        <f t="shared" si="2"/>
        <v>41896.127200000003</v>
      </c>
      <c r="G42" s="27">
        <f t="shared" si="2"/>
        <v>49412.765000000007</v>
      </c>
      <c r="H42" s="27">
        <f t="shared" si="2"/>
        <v>52501.035400000008</v>
      </c>
      <c r="I42" s="28">
        <f t="shared" si="3"/>
        <v>43222.34323333334</v>
      </c>
      <c r="J42" s="29">
        <f t="shared" si="4"/>
        <v>0.1458675704605665</v>
      </c>
    </row>
  </sheetData>
  <mergeCells count="2">
    <mergeCell ref="A23:J23"/>
    <mergeCell ref="A1:I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wk 40</vt:lpstr>
      <vt:lpstr>wk 41</vt:lpstr>
      <vt:lpstr>wk 42</vt:lpstr>
      <vt:lpstr>wk 43</vt:lpstr>
      <vt:lpstr>wk 44</vt:lpstr>
      <vt:lpstr>wk 45</vt:lpstr>
      <vt:lpstr>TOTALE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Gazzera, Thomas</dc:creator>
  <cp:lastModifiedBy>Gazzera, Thomas</cp:lastModifiedBy>
  <dcterms:created xsi:type="dcterms:W3CDTF">2021-12-04T13:52:08Z</dcterms:created>
  <dcterms:modified xsi:type="dcterms:W3CDTF">2022-01-10T16:39:44Z</dcterms:modified>
</cp:coreProperties>
</file>